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updateLinks="never" codeName="ThisWorkbook" autoCompressPictures="0"/>
  <mc:AlternateContent xmlns:mc="http://schemas.openxmlformats.org/markup-compatibility/2006">
    <mc:Choice Requires="x15">
      <x15ac:absPath xmlns:x15ac="http://schemas.microsoft.com/office/spreadsheetml/2010/11/ac" url="C:\ФОНД\Common Help UA\Незалежність\"/>
    </mc:Choice>
  </mc:AlternateContent>
  <xr:revisionPtr revIDLastSave="0" documentId="8_{5D71B0BF-50F3-469F-8846-7BC5B2EFE70D}" xr6:coauthVersionLast="47" xr6:coauthVersionMax="47" xr10:uidLastSave="{00000000-0000-0000-0000-000000000000}"/>
  <bookViews>
    <workbookView xWindow="-108" yWindow="-108" windowWidth="23256" windowHeight="12576" tabRatio="751" firstSheet="1" activeTab="1" xr2:uid="{00000000-000D-0000-FFFF-FFFF00000000}"/>
  </bookViews>
  <sheets>
    <sheet name="Months" sheetId="15" state="hidden" r:id="rId1"/>
    <sheet name="Текстова частина" sheetId="36" r:id="rId2"/>
    <sheet name="Loan Calculator" sheetId="26" state="hidden" r:id="rId3"/>
    <sheet name="ПОРАДА" sheetId="28" r:id="rId4"/>
    <sheet name="ФІнансовий план" sheetId="35" r:id="rId5"/>
    <sheet name="1 Actual Cash Flows" sheetId="32" state="hidden" r:id="rId6"/>
    <sheet name="Excel Tips" sheetId="30" state="hidden" r:id="rId7"/>
  </sheets>
  <externalReferences>
    <externalReference r:id="rId8"/>
  </externalReferences>
  <definedNames>
    <definedName name="Beginning_Balance" localSheetId="6">-FV('Excel Tips'!Interest_Rate/12,'Excel Tips'!Payment_Number-1,-'Excel Tips'!Monthly_Payment,'Excel Tips'!Loan_Amount)</definedName>
    <definedName name="Beginning_Balance" localSheetId="2">-FV('Loan Calculator'!Interest_Rate/12,'Loan Calculator'!Payment_Number-1,-'Loan Calculator'!Monthly_Payment,'Loan Calculator'!Loan_Amount)</definedName>
    <definedName name="Beginning_Balance" localSheetId="3">-FV(ПОРАДА!Interest_Rate/12,ПОРАДА!Payment_Number-1,-ПОРАДА!Monthly_Payment,ПОРАДА!Loan_Amount)</definedName>
    <definedName name="Beginning_Balance">-FV(Interest_Rate/12,Payment_Number-1,-Monthly_Payment,Loan_Amount)</definedName>
    <definedName name="ColumnTitle1" localSheetId="6">[1]!Loan[[#Headers],[No.]]</definedName>
    <definedName name="ColumnTitle1" localSheetId="2">Loan3[[#Headers],[No.]]</definedName>
    <definedName name="ColumnTitle1" localSheetId="3">[1]!Loan[[#Headers],[No.]]</definedName>
    <definedName name="ColumnTitle1">#REF!</definedName>
    <definedName name="Ending_Balance" localSheetId="6">-FV('Excel Tips'!Interest_Rate/12,'Excel Tips'!Payment_Number,-'Excel Tips'!Monthly_Payment,'Excel Tips'!Loan_Amount)</definedName>
    <definedName name="Ending_Balance" localSheetId="2">-FV('Loan Calculator'!Interest_Rate/12,'Loan Calculator'!Payment_Number,-'Loan Calculator'!Monthly_Payment,'Loan Calculator'!Loan_Amount)</definedName>
    <definedName name="Ending_Balance" localSheetId="3">-FV(ПОРАДА!Interest_Rate/12,ПОРАДА!Payment_Number,-ПОРАДА!Monthly_Payment,ПОРАДА!Loan_Amount)</definedName>
    <definedName name="Ending_Balance">-FV(Interest_Rate/12,Payment_Number,-Monthly_Payment,Loan_Amount)</definedName>
    <definedName name="Full_Print" localSheetId="2">'Loan Calculator'!$A$4:$H$262</definedName>
    <definedName name="Full_Print">#REF!</definedName>
    <definedName name="Header_Row" localSheetId="6">ROW('[1]Loan Calculator'!$14:$14)</definedName>
    <definedName name="Header_Row" localSheetId="2">ROW('Loan Calculator'!$26:$26)</definedName>
    <definedName name="Header_Row" localSheetId="3">ROW('[1]Loan Calculator'!$14:$14)</definedName>
    <definedName name="Header_Row">ROW(#REF!)</definedName>
    <definedName name="Header_Row_Back" localSheetId="6">ROW('[1]Loan Calculator'!$14:$14)</definedName>
    <definedName name="Header_Row_Back" localSheetId="2">ROW('Loan Calculator'!$26:$26)</definedName>
    <definedName name="Header_Row_Back" localSheetId="3">ROW('[1]Loan Calculator'!$14:$14)</definedName>
    <definedName name="Header_Row_Back">ROW(#REF!)</definedName>
    <definedName name="Interest" localSheetId="6">-IPMT('Excel Tips'!Interest_Rate/12,'Excel Tips'!Payment_Number,'Excel Tips'!Number_of_Payments,'Excel Tips'!Loan_Amount)</definedName>
    <definedName name="Interest" localSheetId="2">-IPMT('Loan Calculator'!Interest_Rate/12,'Loan Calculator'!Payment_Number,'Loan Calculator'!Number_of_Payments,'Loan Calculator'!Loan_Amount)</definedName>
    <definedName name="Interest" localSheetId="3">-IPMT(ПОРАДА!Interest_Rate/12,ПОРАДА!Payment_Number,ПОРАДА!Number_of_Payments,ПОРАДА!Loan_Amount)</definedName>
    <definedName name="Interest">-IPMT(Interest_Rate/12,Payment_Number,Number_of_Payments,Loan_Amount)</definedName>
    <definedName name="Interest_Rate" localSheetId="6">'[1]Loan Calculator'!$E$6</definedName>
    <definedName name="Interest_Rate" localSheetId="2">'Loan Calculator'!$E$18</definedName>
    <definedName name="Interest_Rate" localSheetId="3">'[1]Loan Calculator'!$E$6</definedName>
    <definedName name="Interest_Rate">#REF!</definedName>
    <definedName name="Last_Row" localSheetId="6">IF('Excel Tips'!Values_Entered,'Excel Tips'!Header_Row+'Excel Tips'!Number_of_Payments,'Excel Tips'!Header_Row)</definedName>
    <definedName name="Last_Row" localSheetId="2">IF('Loan Calculator'!Values_Entered,'Loan Calculator'!Header_Row+'Loan Calculator'!Number_of_Payments,'Loan Calculator'!Header_Row)</definedName>
    <definedName name="Last_Row" localSheetId="3">IF(ПОРАДА!Values_Entered,ПОРАДА!Header_Row+ПОРАДА!Number_of_Payments,ПОРАДА!Header_Row)</definedName>
    <definedName name="Last_Row">IF(Values_Entered,Header_Row+Number_of_Payments,Header_Row)</definedName>
    <definedName name="Loan_Amount" localSheetId="6">'[1]Loan Calculator'!$E$5</definedName>
    <definedName name="Loan_Amount" localSheetId="2">'Loan Calculator'!$E$17</definedName>
    <definedName name="Loan_Amount" localSheetId="3">'[1]Loan Calculator'!$E$5</definedName>
    <definedName name="Loan_Amount">#REF!</definedName>
    <definedName name="Loan_Not_Paid" localSheetId="6">IF('Excel Tips'!Payment_Number&lt;='Excel Tips'!Number_of_Payments,1,0)</definedName>
    <definedName name="Loan_Not_Paid" localSheetId="2">IF('Loan Calculator'!Payment_Number&lt;='Loan Calculator'!Number_of_Payments,1,0)</definedName>
    <definedName name="Loan_Not_Paid" localSheetId="3">IF(ПОРАДА!Payment_Number&lt;=ПОРАДА!Number_of_Payments,1,0)</definedName>
    <definedName name="Loan_Not_Paid">IF(Payment_Number&lt;=Number_of_Payments,1,0)</definedName>
    <definedName name="Loan_Start" localSheetId="6">'[1]Loan Calculator'!$E$8</definedName>
    <definedName name="Loan_Start" localSheetId="2">'Loan Calculator'!$E$20</definedName>
    <definedName name="Loan_Start" localSheetId="3">'[1]Loan Calculator'!$E$8</definedName>
    <definedName name="Loan_Start">#REF!</definedName>
    <definedName name="Loan_Years" localSheetId="6">'[1]Loan Calculator'!$E$7</definedName>
    <definedName name="Loan_Years" localSheetId="2">'Loan Calculator'!$E$19</definedName>
    <definedName name="Loan_Years" localSheetId="3">'[1]Loan Calculator'!$E$7</definedName>
    <definedName name="Loan_Years">#REF!</definedName>
    <definedName name="Monthly_Payment" localSheetId="6">-PMT('Excel Tips'!Interest_Rate/12,'Excel Tips'!Number_of_Payments,'Excel Tips'!Loan_Amount)</definedName>
    <definedName name="Monthly_Payment" localSheetId="2">-PMT('Loan Calculator'!Interest_Rate/12,'Loan Calculator'!Number_of_Payments,'Loan Calculator'!Loan_Amount)</definedName>
    <definedName name="Monthly_Payment" localSheetId="3">-PMT(ПОРАДА!Interest_Rate/12,ПОРАДА!Number_of_Payments,ПОРАДА!Loan_Amount)</definedName>
    <definedName name="Monthly_Payment">-PMT(Interest_Rate/12,Number_of_Payments,Loan_Amount)</definedName>
    <definedName name="Number_of_Payments" localSheetId="6">'[1]Loan Calculator'!$E$11</definedName>
    <definedName name="Number_of_Payments" localSheetId="2">'Loan Calculator'!$E$22</definedName>
    <definedName name="Number_of_Payments" localSheetId="3">'[1]Loan Calculator'!$E$11</definedName>
    <definedName name="Number_of_Payments">#REF!</definedName>
    <definedName name="Payment_Date" localSheetId="6">DATE(YEAR('Excel Tips'!Loan_Start),MONTH('Excel Tips'!Loan_Start)+'Excel Tips'!Payment_Number,DAY('Excel Tips'!Loan_Start))</definedName>
    <definedName name="Payment_Date" localSheetId="2">DATE(YEAR('Loan Calculator'!Loan_Start),MONTH('Loan Calculator'!Loan_Start)+'Loan Calculator'!Payment_Number,DAY('Loan Calculator'!Loan_Start))</definedName>
    <definedName name="Payment_Date" localSheetId="3">DATE(YEAR(ПОРАДА!Loan_Start),MONTH(ПОРАДА!Loan_Start)+ПОРАДА!Payment_Number,DAY(ПОРАДА!Loan_Start))</definedName>
    <definedName name="Payment_Date">DATE(YEAR(Loan_Start),MONTH(Loan_Start)+Payment_Number,DAY(Loan_Start))</definedName>
    <definedName name="Payment_Number" localSheetId="6">ROW()-'Excel Tips'!Header_Row</definedName>
    <definedName name="Payment_Number" localSheetId="2">ROW()-'Loan Calculator'!Header_Row</definedName>
    <definedName name="Payment_Number" localSheetId="3">ROW()-ПОРАДА!Header_Row</definedName>
    <definedName name="Payment_Number">ROW()-Header_Row</definedName>
    <definedName name="Principal" localSheetId="6">-PPMT('Excel Tips'!Interest_Rate/12,'Excel Tips'!Payment_Number,'Excel Tips'!Number_of_Payments,'Excel Tips'!Loan_Amount)</definedName>
    <definedName name="Principal" localSheetId="2">-PPMT('Loan Calculator'!Interest_Rate/12,'Loan Calculator'!Payment_Number,'Loan Calculator'!Number_of_Payments,'Loan Calculator'!Loan_Amount)</definedName>
    <definedName name="Principal" localSheetId="3">-PPMT(ПОРАДА!Interest_Rate/12,ПОРАДА!Payment_Number,ПОРАДА!Number_of_Payments,ПОРАДА!Loan_Amount)</definedName>
    <definedName name="Principal">-PPMT(Interest_Rate/12,Payment_Number,Number_of_Payments,Loan_Amount)</definedName>
    <definedName name="RowTitleRegion1..E6" localSheetId="2">'Loan Calculator'!$B$17</definedName>
    <definedName name="RowTitleRegion1..E6">#REF!</definedName>
    <definedName name="RowTitleRegion2..E11" localSheetId="2">'Loan Calculator'!$B$22</definedName>
    <definedName name="RowTitleRegion2..E11">#REF!</definedName>
    <definedName name="Total_Cost" localSheetId="6">'[1]Loan Calculator'!$E$13</definedName>
    <definedName name="Total_Cost" localSheetId="2">'Loan Calculator'!$E$24</definedName>
    <definedName name="Total_Cost" localSheetId="3">'[1]Loan Calculator'!$E$13</definedName>
    <definedName name="Total_Cost">#REF!</definedName>
    <definedName name="Total_Interest" localSheetId="2">'Loan Calculator'!$E$23</definedName>
    <definedName name="Total_Interest">#REF!</definedName>
    <definedName name="Values_Entered" localSheetId="6">IF('Excel Tips'!Loan_Amount*'Excel Tips'!Interest_Rate*'Excel Tips'!Loan_Years*'Excel Tips'!Loan_Start&gt;0,1,0)</definedName>
    <definedName name="Values_Entered" localSheetId="2">IF('Loan Calculator'!Loan_Amount*'Loan Calculator'!Interest_Rate*'Loan Calculator'!Loan_Years*'Loan Calculator'!Loan_Start&gt;0,1,0)</definedName>
    <definedName name="Values_Entered" localSheetId="3">IF(ПОРАДА!Loan_Amount*ПОРАДА!Interest_Rate*ПОРАДА!Loan_Years*ПОРАДА!Loan_Start&gt;0,1,0)</definedName>
    <definedName name="Values_Entered">IF(Loan_Amount*Interest_Rate*Loan_Years*Loan_Start&gt;0,1,0)</definedName>
    <definedName name="_xlnm.Print_Titles" localSheetId="2">'Loan Calculator'!$26:$26</definedName>
    <definedName name="_xlnm.Print_Area" localSheetId="5">'1 Actual Cash Flows'!$A$1:$L$56</definedName>
    <definedName name="_xlnm.Print_Area" localSheetId="6">'Excel Tips'!$A$1:$O$6</definedName>
    <definedName name="_xlnm.Print_Area" localSheetId="3">ПОРАДА!$A$1:$O$12</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10" i="35" l="1"/>
  <c r="D110" i="35"/>
  <c r="E110" i="35"/>
  <c r="F110" i="35"/>
  <c r="G110" i="35"/>
  <c r="H110" i="35"/>
  <c r="I110" i="35"/>
  <c r="J110" i="35"/>
  <c r="K110" i="35"/>
  <c r="M110" i="35"/>
  <c r="N110" i="35"/>
  <c r="D94" i="35"/>
  <c r="E94" i="35"/>
  <c r="F94" i="35"/>
  <c r="G94" i="35"/>
  <c r="H94" i="35"/>
  <c r="I94" i="35"/>
  <c r="J94" i="35"/>
  <c r="K94" i="35"/>
  <c r="L94" i="35"/>
  <c r="C94" i="35"/>
  <c r="C110" i="35" s="1"/>
  <c r="O47" i="35"/>
  <c r="O110" i="35" l="1"/>
  <c r="O81" i="35"/>
  <c r="D101" i="35"/>
  <c r="E101" i="35"/>
  <c r="F101" i="35"/>
  <c r="G101" i="35"/>
  <c r="H101" i="35"/>
  <c r="I101" i="35"/>
  <c r="J101" i="35"/>
  <c r="K101" i="35"/>
  <c r="L101" i="35"/>
  <c r="M101" i="35"/>
  <c r="N101" i="35"/>
  <c r="C101" i="35"/>
  <c r="D87" i="35"/>
  <c r="E87" i="35"/>
  <c r="F87" i="35"/>
  <c r="G87" i="35"/>
  <c r="H87" i="35"/>
  <c r="I87" i="35"/>
  <c r="J87" i="35"/>
  <c r="K87" i="35"/>
  <c r="L87" i="35"/>
  <c r="M87" i="35"/>
  <c r="N87" i="35"/>
  <c r="C87" i="35"/>
  <c r="D86" i="35"/>
  <c r="E86" i="35"/>
  <c r="F86" i="35"/>
  <c r="G86" i="35"/>
  <c r="H86" i="35"/>
  <c r="I86" i="35"/>
  <c r="J86" i="35"/>
  <c r="K86" i="35"/>
  <c r="L86" i="35"/>
  <c r="M86" i="35"/>
  <c r="N86" i="35"/>
  <c r="C86" i="35"/>
  <c r="D96" i="35"/>
  <c r="E96" i="35"/>
  <c r="F96" i="35"/>
  <c r="G96" i="35"/>
  <c r="H96" i="35"/>
  <c r="I96" i="35"/>
  <c r="J96" i="35"/>
  <c r="K96" i="35"/>
  <c r="L96" i="35"/>
  <c r="M96" i="35"/>
  <c r="N96" i="35"/>
  <c r="C96" i="35"/>
  <c r="D54" i="35"/>
  <c r="D93" i="35" s="1"/>
  <c r="E54" i="35"/>
  <c r="E93" i="35" s="1"/>
  <c r="F54" i="35"/>
  <c r="F93" i="35" s="1"/>
  <c r="G54" i="35"/>
  <c r="G93" i="35" s="1"/>
  <c r="H54" i="35"/>
  <c r="H93" i="35" s="1"/>
  <c r="I54" i="35"/>
  <c r="I93" i="35" s="1"/>
  <c r="J54" i="35"/>
  <c r="J93" i="35" s="1"/>
  <c r="K54" i="35"/>
  <c r="K93" i="35" s="1"/>
  <c r="L54" i="35"/>
  <c r="L93" i="35" s="1"/>
  <c r="M54" i="35"/>
  <c r="M93" i="35" s="1"/>
  <c r="N54" i="35"/>
  <c r="N93" i="35" s="1"/>
  <c r="C54" i="35"/>
  <c r="C93" i="35" s="1"/>
  <c r="N83" i="35" l="1"/>
  <c r="F83" i="35"/>
  <c r="M83" i="35"/>
  <c r="E83" i="35"/>
  <c r="L83" i="35"/>
  <c r="H83" i="35"/>
  <c r="D83" i="35"/>
  <c r="J83" i="35"/>
  <c r="I83" i="35"/>
  <c r="K83" i="35"/>
  <c r="G83" i="35"/>
  <c r="C83" i="35"/>
  <c r="O39" i="35"/>
  <c r="O40" i="35"/>
  <c r="O41" i="35"/>
  <c r="O42" i="35"/>
  <c r="O45" i="35"/>
  <c r="O46" i="35"/>
  <c r="O48" i="35"/>
  <c r="O49" i="35"/>
  <c r="O50" i="35"/>
  <c r="O51" i="35"/>
  <c r="O52" i="35"/>
  <c r="O55" i="35"/>
  <c r="O56" i="35"/>
  <c r="O57" i="35"/>
  <c r="O60" i="35"/>
  <c r="O62" i="35"/>
  <c r="O63" i="35"/>
  <c r="O70" i="35"/>
  <c r="O72" i="35"/>
  <c r="D44" i="35"/>
  <c r="D92" i="35" s="1"/>
  <c r="E44" i="35"/>
  <c r="E92" i="35" s="1"/>
  <c r="F44" i="35"/>
  <c r="F92" i="35" s="1"/>
  <c r="G44" i="35"/>
  <c r="G92" i="35" s="1"/>
  <c r="H44" i="35"/>
  <c r="H92" i="35" s="1"/>
  <c r="I44" i="35"/>
  <c r="I92" i="35" s="1"/>
  <c r="J44" i="35"/>
  <c r="J92" i="35" s="1"/>
  <c r="K44" i="35"/>
  <c r="K92" i="35" s="1"/>
  <c r="L44" i="35"/>
  <c r="L92" i="35" s="1"/>
  <c r="M44" i="35"/>
  <c r="M92" i="35" s="1"/>
  <c r="N44" i="35"/>
  <c r="N92" i="35" s="1"/>
  <c r="C44" i="35"/>
  <c r="C92" i="35" s="1"/>
  <c r="D61" i="35"/>
  <c r="E61" i="35"/>
  <c r="F61" i="35"/>
  <c r="G61" i="35"/>
  <c r="H61" i="35"/>
  <c r="I61" i="35"/>
  <c r="J61" i="35"/>
  <c r="K61" i="35"/>
  <c r="L61" i="35"/>
  <c r="M61" i="35"/>
  <c r="N61" i="35"/>
  <c r="C61" i="35"/>
  <c r="O34" i="35"/>
  <c r="O26" i="35"/>
  <c r="O21" i="35"/>
  <c r="O27" i="35"/>
  <c r="O25" i="35"/>
  <c r="O24" i="35"/>
  <c r="O23" i="35"/>
  <c r="O22" i="35"/>
  <c r="N28" i="35"/>
  <c r="N102" i="35" s="1"/>
  <c r="N99" i="35" s="1"/>
  <c r="M28" i="35"/>
  <c r="M102" i="35" s="1"/>
  <c r="L28" i="35"/>
  <c r="L102" i="35" s="1"/>
  <c r="K28" i="35"/>
  <c r="K102" i="35" s="1"/>
  <c r="J28" i="35"/>
  <c r="J102" i="35" s="1"/>
  <c r="I28" i="35"/>
  <c r="I102" i="35" s="1"/>
  <c r="H28" i="35"/>
  <c r="H102" i="35" s="1"/>
  <c r="G28" i="35"/>
  <c r="G102" i="35" s="1"/>
  <c r="G99" i="35" s="1"/>
  <c r="F28" i="35"/>
  <c r="F102" i="35" s="1"/>
  <c r="E28" i="35"/>
  <c r="E102" i="35" s="1"/>
  <c r="D28" i="35"/>
  <c r="D102" i="35" s="1"/>
  <c r="C28" i="35"/>
  <c r="C102" i="35" s="1"/>
  <c r="C99" i="35" s="1"/>
  <c r="O20" i="35"/>
  <c r="O19" i="35"/>
  <c r="H99" i="35" l="1"/>
  <c r="D99" i="35"/>
  <c r="L99" i="35"/>
  <c r="I99" i="35"/>
  <c r="M99" i="35"/>
  <c r="E99" i="35"/>
  <c r="F99" i="35"/>
  <c r="J99" i="35"/>
  <c r="K99" i="35"/>
  <c r="E67" i="35"/>
  <c r="I67" i="35"/>
  <c r="M67" i="35"/>
  <c r="F67" i="35"/>
  <c r="J67" i="35"/>
  <c r="N67" i="35"/>
  <c r="K67" i="35"/>
  <c r="H67" i="35"/>
  <c r="C67" i="35"/>
  <c r="G67" i="35"/>
  <c r="D67" i="35"/>
  <c r="L67" i="35"/>
  <c r="D68" i="35"/>
  <c r="H68" i="35"/>
  <c r="L68" i="35"/>
  <c r="I68" i="35"/>
  <c r="M68" i="35"/>
  <c r="J68" i="35"/>
  <c r="N68" i="35"/>
  <c r="G68" i="35"/>
  <c r="K68" i="35"/>
  <c r="E68" i="35"/>
  <c r="F68" i="35"/>
  <c r="C68" i="35"/>
  <c r="F66" i="35"/>
  <c r="J66" i="35"/>
  <c r="N66" i="35"/>
  <c r="K66" i="35"/>
  <c r="D66" i="35"/>
  <c r="H66" i="35"/>
  <c r="L66" i="35"/>
  <c r="C66" i="35"/>
  <c r="E66" i="35"/>
  <c r="M66" i="35"/>
  <c r="G66" i="35"/>
  <c r="I66" i="35"/>
  <c r="H59" i="35"/>
  <c r="H95" i="35" s="1"/>
  <c r="H97" i="35"/>
  <c r="C59" i="35"/>
  <c r="C95" i="35" s="1"/>
  <c r="C97" i="35"/>
  <c r="K59" i="35"/>
  <c r="K95" i="35" s="1"/>
  <c r="K97" i="35"/>
  <c r="G59" i="35"/>
  <c r="G95" i="35" s="1"/>
  <c r="G97" i="35"/>
  <c r="L59" i="35"/>
  <c r="L95" i="35" s="1"/>
  <c r="L97" i="35"/>
  <c r="M59" i="35"/>
  <c r="M95" i="35" s="1"/>
  <c r="M97" i="35"/>
  <c r="I59" i="35"/>
  <c r="I95" i="35" s="1"/>
  <c r="I97" i="35"/>
  <c r="E59" i="35"/>
  <c r="E95" i="35" s="1"/>
  <c r="E97" i="35"/>
  <c r="D59" i="35"/>
  <c r="D95" i="35" s="1"/>
  <c r="D97" i="35"/>
  <c r="N59" i="35"/>
  <c r="N95" i="35" s="1"/>
  <c r="N97" i="35"/>
  <c r="J59" i="35"/>
  <c r="J95" i="35" s="1"/>
  <c r="J97" i="35"/>
  <c r="F59" i="35"/>
  <c r="F95" i="35" s="1"/>
  <c r="F97" i="35"/>
  <c r="O54" i="35"/>
  <c r="O44" i="35"/>
  <c r="O61" i="35"/>
  <c r="G38" i="35"/>
  <c r="H38" i="35"/>
  <c r="N38" i="35"/>
  <c r="O28" i="35"/>
  <c r="N91" i="35" l="1"/>
  <c r="H91" i="35"/>
  <c r="G91" i="35"/>
  <c r="O59" i="35"/>
  <c r="J65" i="35"/>
  <c r="K65" i="35"/>
  <c r="I65" i="35"/>
  <c r="G65" i="35"/>
  <c r="G36" i="35" s="1"/>
  <c r="N65" i="35"/>
  <c r="N36" i="35" s="1"/>
  <c r="M65" i="35"/>
  <c r="F65" i="35"/>
  <c r="E65" i="35"/>
  <c r="L65" i="35"/>
  <c r="C65" i="35"/>
  <c r="D65" i="35"/>
  <c r="H65" i="35"/>
  <c r="H36" i="35" s="1"/>
  <c r="J38" i="35"/>
  <c r="K38" i="35"/>
  <c r="M38" i="35"/>
  <c r="F38" i="35"/>
  <c r="C38" i="35"/>
  <c r="C36" i="35" s="1"/>
  <c r="O67" i="35"/>
  <c r="O66" i="35"/>
  <c r="O68" i="35"/>
  <c r="D38" i="35"/>
  <c r="I38" i="35"/>
  <c r="L38" i="35"/>
  <c r="E38" i="35"/>
  <c r="J91" i="35" l="1"/>
  <c r="J89" i="35" s="1"/>
  <c r="J104" i="35" s="1"/>
  <c r="J36" i="35"/>
  <c r="F91" i="35"/>
  <c r="F36" i="35"/>
  <c r="F74" i="35" s="1"/>
  <c r="D91" i="35"/>
  <c r="D36" i="35"/>
  <c r="D74" i="35" s="1"/>
  <c r="E91" i="35"/>
  <c r="E89" i="35" s="1"/>
  <c r="E104" i="35" s="1"/>
  <c r="E36" i="35"/>
  <c r="E74" i="35" s="1"/>
  <c r="L91" i="35"/>
  <c r="L36" i="35"/>
  <c r="L74" i="35" s="1"/>
  <c r="M91" i="35"/>
  <c r="M89" i="35" s="1"/>
  <c r="M104" i="35" s="1"/>
  <c r="M36" i="35"/>
  <c r="M74" i="35" s="1"/>
  <c r="I91" i="35"/>
  <c r="I89" i="35" s="1"/>
  <c r="I104" i="35" s="1"/>
  <c r="I36" i="35"/>
  <c r="K91" i="35"/>
  <c r="K89" i="35" s="1"/>
  <c r="K104" i="35" s="1"/>
  <c r="K36" i="35"/>
  <c r="D89" i="35"/>
  <c r="D104" i="35" s="1"/>
  <c r="F89" i="35"/>
  <c r="F104" i="35" s="1"/>
  <c r="H74" i="35"/>
  <c r="H89" i="35"/>
  <c r="H104" i="35" s="1"/>
  <c r="C74" i="35"/>
  <c r="C91" i="35"/>
  <c r="C89" i="35" s="1"/>
  <c r="C104" i="35" s="1"/>
  <c r="L89" i="35"/>
  <c r="L104" i="35" s="1"/>
  <c r="G74" i="35"/>
  <c r="G89" i="35"/>
  <c r="G104" i="35" s="1"/>
  <c r="N74" i="35"/>
  <c r="N89" i="35"/>
  <c r="N104" i="35" s="1"/>
  <c r="J74" i="35"/>
  <c r="I74" i="35"/>
  <c r="K74" i="35"/>
  <c r="O65" i="35"/>
  <c r="C106" i="35" l="1"/>
  <c r="O36" i="35"/>
  <c r="O74" i="35"/>
  <c r="D81" i="35" l="1"/>
  <c r="E43" i="32"/>
  <c r="D43" i="32"/>
  <c r="K42" i="32"/>
  <c r="K41" i="32"/>
  <c r="K40" i="32"/>
  <c r="K39" i="32"/>
  <c r="K38" i="32"/>
  <c r="J37" i="32"/>
  <c r="J43" i="32" s="1"/>
  <c r="I37" i="32"/>
  <c r="I43" i="32" s="1"/>
  <c r="H37" i="32"/>
  <c r="H43" i="32" s="1"/>
  <c r="G37" i="32"/>
  <c r="G43" i="32" s="1"/>
  <c r="F37" i="32"/>
  <c r="F43" i="32" s="1"/>
  <c r="K36" i="32"/>
  <c r="K35" i="32"/>
  <c r="K34" i="32"/>
  <c r="K33" i="32"/>
  <c r="K32" i="32"/>
  <c r="K31" i="32"/>
  <c r="K30" i="32"/>
  <c r="K29" i="32"/>
  <c r="K28" i="32"/>
  <c r="K27" i="32"/>
  <c r="K26" i="32"/>
  <c r="K25" i="32"/>
  <c r="K24" i="32"/>
  <c r="K23" i="32"/>
  <c r="J19" i="32"/>
  <c r="I19" i="32"/>
  <c r="H19" i="32"/>
  <c r="G19" i="32"/>
  <c r="F19" i="32"/>
  <c r="F45" i="32" s="1"/>
  <c r="E19" i="32"/>
  <c r="D19" i="32"/>
  <c r="K18" i="32"/>
  <c r="K17" i="32"/>
  <c r="K16" i="32"/>
  <c r="K15" i="32"/>
  <c r="K14" i="32"/>
  <c r="K13" i="32"/>
  <c r="J45" i="32" l="1"/>
  <c r="G45" i="32"/>
  <c r="D106" i="35"/>
  <c r="E81" i="35" s="1"/>
  <c r="E106" i="35" s="1"/>
  <c r="F81" i="35" s="1"/>
  <c r="K19" i="32"/>
  <c r="I45" i="32"/>
  <c r="E45" i="32"/>
  <c r="H45" i="32"/>
  <c r="K43" i="32"/>
  <c r="K45" i="32" s="1"/>
  <c r="D45" i="32"/>
  <c r="D49" i="32" s="1"/>
  <c r="E47" i="32" s="1"/>
  <c r="K37" i="32"/>
  <c r="E49" i="32" l="1"/>
  <c r="F47" i="32" s="1"/>
  <c r="F49" i="32" s="1"/>
  <c r="G47" i="32" s="1"/>
  <c r="G49" i="32" s="1"/>
  <c r="H47" i="32" s="1"/>
  <c r="F106" i="35"/>
  <c r="G81" i="35" s="1"/>
  <c r="H49" i="32"/>
  <c r="I47" i="32" s="1"/>
  <c r="I49" i="32" s="1"/>
  <c r="J47" i="32" s="1"/>
  <c r="J49" i="32" s="1"/>
  <c r="K47" i="32" s="1"/>
  <c r="K49" i="32" s="1"/>
  <c r="G106" i="35" l="1"/>
  <c r="H81" i="35" s="1"/>
  <c r="E5" i="30"/>
  <c r="E4" i="30"/>
  <c r="E3" i="30"/>
  <c r="H106" i="35" l="1"/>
  <c r="I81" i="35" s="1"/>
  <c r="G19" i="26"/>
  <c r="G21" i="26"/>
  <c r="B20" i="26"/>
  <c r="E22" i="26"/>
  <c r="H57" i="26" s="1"/>
  <c r="H252" i="26" l="1"/>
  <c r="H253" i="26"/>
  <c r="F252" i="26"/>
  <c r="G229" i="26"/>
  <c r="H258" i="26"/>
  <c r="H234" i="26"/>
  <c r="H235" i="26"/>
  <c r="D253" i="26"/>
  <c r="C228" i="26"/>
  <c r="E221" i="26"/>
  <c r="H197" i="26"/>
  <c r="F196" i="26"/>
  <c r="B173" i="26"/>
  <c r="H260" i="26"/>
  <c r="F234" i="26"/>
  <c r="E258" i="26"/>
  <c r="F235" i="26"/>
  <c r="D258" i="26"/>
  <c r="D234" i="26"/>
  <c r="B259" i="26"/>
  <c r="F240" i="26"/>
  <c r="C254" i="26"/>
  <c r="B241" i="26"/>
  <c r="H218" i="26"/>
  <c r="B227" i="26"/>
  <c r="G217" i="26"/>
  <c r="F212" i="26"/>
  <c r="E205" i="26"/>
  <c r="D148" i="26"/>
  <c r="H185" i="26"/>
  <c r="H228" i="26"/>
  <c r="F227" i="26"/>
  <c r="C262" i="26"/>
  <c r="F242" i="26"/>
  <c r="D216" i="26"/>
  <c r="C240" i="26"/>
  <c r="D217" i="26"/>
  <c r="B240" i="26"/>
  <c r="B216" i="26"/>
  <c r="F248" i="26"/>
  <c r="B258" i="26"/>
  <c r="E232" i="26"/>
  <c r="F231" i="26"/>
  <c r="C227" i="26"/>
  <c r="B181" i="26"/>
  <c r="B167" i="26"/>
  <c r="F164" i="26"/>
  <c r="C247" i="26"/>
  <c r="D224" i="26"/>
  <c r="H245" i="26"/>
  <c r="H221" i="26"/>
  <c r="B248" i="26"/>
  <c r="G221" i="26"/>
  <c r="C253" i="26"/>
  <c r="G225" i="26"/>
  <c r="G250" i="26"/>
  <c r="D223" i="26"/>
  <c r="H233" i="26"/>
  <c r="C198" i="26"/>
  <c r="G180" i="26"/>
  <c r="H182" i="26"/>
  <c r="C178" i="26"/>
  <c r="I106" i="35"/>
  <c r="J81" i="35" s="1"/>
  <c r="B262" i="26"/>
  <c r="D256" i="26"/>
  <c r="G251" i="26"/>
  <c r="G243" i="26"/>
  <c r="B238" i="26"/>
  <c r="E233" i="26"/>
  <c r="E225" i="26"/>
  <c r="G219" i="26"/>
  <c r="C215" i="26"/>
  <c r="B255" i="26"/>
  <c r="D249" i="26"/>
  <c r="G244" i="26"/>
  <c r="G236" i="26"/>
  <c r="B231" i="26"/>
  <c r="E226" i="26"/>
  <c r="E218" i="26"/>
  <c r="G261" i="26"/>
  <c r="C257" i="26"/>
  <c r="C249" i="26"/>
  <c r="E243" i="26"/>
  <c r="H238" i="26"/>
  <c r="H230" i="26"/>
  <c r="C225" i="26"/>
  <c r="F220" i="26"/>
  <c r="C260" i="26"/>
  <c r="E254" i="26"/>
  <c r="G257" i="26"/>
  <c r="G249" i="26"/>
  <c r="B244" i="26"/>
  <c r="E239" i="26"/>
  <c r="E231" i="26"/>
  <c r="D222" i="26"/>
  <c r="H259" i="26"/>
  <c r="D247" i="26"/>
  <c r="B229" i="26"/>
  <c r="H243" i="26"/>
  <c r="F225" i="26"/>
  <c r="D229" i="26"/>
  <c r="H240" i="26"/>
  <c r="E252" i="26"/>
  <c r="E220" i="26"/>
  <c r="H239" i="26"/>
  <c r="G239" i="26"/>
  <c r="E245" i="26"/>
  <c r="G238" i="26"/>
  <c r="E244" i="26"/>
  <c r="H203" i="26"/>
  <c r="F185" i="26"/>
  <c r="F238" i="26"/>
  <c r="F203" i="26"/>
  <c r="D185" i="26"/>
  <c r="D169" i="26"/>
  <c r="F155" i="26"/>
  <c r="C201" i="26"/>
  <c r="B184" i="26"/>
  <c r="D170" i="26"/>
  <c r="B202" i="26"/>
  <c r="F192" i="26"/>
  <c r="F169" i="26"/>
  <c r="F157" i="26"/>
  <c r="H152" i="26"/>
  <c r="F118" i="26"/>
  <c r="H224" i="26"/>
  <c r="C220" i="26"/>
  <c r="B218" i="26"/>
  <c r="F221" i="26"/>
  <c r="F209" i="26"/>
  <c r="F193" i="26"/>
  <c r="H179" i="26"/>
  <c r="E210" i="26"/>
  <c r="D193" i="26"/>
  <c r="F179" i="26"/>
  <c r="D161" i="26"/>
  <c r="B208" i="26"/>
  <c r="D194" i="26"/>
  <c r="B176" i="26"/>
  <c r="B160" i="26"/>
  <c r="G203" i="26"/>
  <c r="F206" i="26"/>
  <c r="G183" i="26"/>
  <c r="D147" i="26"/>
  <c r="E129" i="26"/>
  <c r="D230" i="26"/>
  <c r="C221" i="26"/>
  <c r="H256" i="26"/>
  <c r="B245" i="26"/>
  <c r="G226" i="26"/>
  <c r="F241" i="26"/>
  <c r="F261" i="26"/>
  <c r="B226" i="26"/>
  <c r="F237" i="26"/>
  <c r="F246" i="26"/>
  <c r="G262" i="26"/>
  <c r="E257" i="26"/>
  <c r="D248" i="26"/>
  <c r="C239" i="26"/>
  <c r="B230" i="26"/>
  <c r="H220" i="26"/>
  <c r="F259" i="26"/>
  <c r="E250" i="26"/>
  <c r="D241" i="26"/>
  <c r="C232" i="26"/>
  <c r="B223" i="26"/>
  <c r="H213" i="26"/>
  <c r="G253" i="26"/>
  <c r="F244" i="26"/>
  <c r="E235" i="26"/>
  <c r="D226" i="26"/>
  <c r="C217" i="26"/>
  <c r="F255" i="26"/>
  <c r="D254" i="26"/>
  <c r="C245" i="26"/>
  <c r="B236" i="26"/>
  <c r="H226" i="26"/>
  <c r="B261" i="26"/>
  <c r="C259" i="26"/>
  <c r="C238" i="26"/>
  <c r="B253" i="26"/>
  <c r="G234" i="26"/>
  <c r="D244" i="26"/>
  <c r="F217" i="26"/>
  <c r="H225" i="26"/>
  <c r="C234" i="26"/>
  <c r="E246" i="26"/>
  <c r="C252" i="26"/>
  <c r="G248" i="26"/>
  <c r="F254" i="26"/>
  <c r="E216" i="26"/>
  <c r="B205" i="26"/>
  <c r="D191" i="26"/>
  <c r="G215" i="26"/>
  <c r="H205" i="26"/>
  <c r="C192" i="26"/>
  <c r="H173" i="26"/>
  <c r="G156" i="26"/>
  <c r="H206" i="26"/>
  <c r="F188" i="26"/>
  <c r="E171" i="26"/>
  <c r="G157" i="26"/>
  <c r="E213" i="26"/>
  <c r="F186" i="26"/>
  <c r="E206" i="26"/>
  <c r="H147" i="26"/>
  <c r="F154" i="26"/>
  <c r="D255" i="26"/>
  <c r="E222" i="26"/>
  <c r="B233" i="26"/>
  <c r="B242" i="26"/>
  <c r="G223" i="26"/>
  <c r="H211" i="26"/>
  <c r="D199" i="26"/>
  <c r="G186" i="26"/>
  <c r="H241" i="26"/>
  <c r="F211" i="26"/>
  <c r="B199" i="26"/>
  <c r="F187" i="26"/>
  <c r="B175" i="26"/>
  <c r="E162" i="26"/>
  <c r="E215" i="26"/>
  <c r="D202" i="26"/>
  <c r="G189" i="26"/>
  <c r="D178" i="26"/>
  <c r="G165" i="26"/>
  <c r="B204" i="26"/>
  <c r="F183" i="26"/>
  <c r="E201" i="26"/>
  <c r="H170" i="26"/>
  <c r="H161" i="26"/>
  <c r="F152" i="26"/>
  <c r="E139" i="26"/>
  <c r="B88" i="26"/>
  <c r="F214" i="26"/>
  <c r="H194" i="26"/>
  <c r="D196" i="26"/>
  <c r="D176" i="26"/>
  <c r="D205" i="26"/>
  <c r="B185" i="26"/>
  <c r="D213" i="26"/>
  <c r="B194" i="26"/>
  <c r="E199" i="26"/>
  <c r="C179" i="26"/>
  <c r="C199" i="26"/>
  <c r="G214" i="26"/>
  <c r="H163" i="26"/>
  <c r="F166" i="26"/>
  <c r="D180" i="26"/>
  <c r="G193" i="26"/>
  <c r="F148" i="26"/>
  <c r="E159" i="26"/>
  <c r="B190" i="26"/>
  <c r="H159" i="26"/>
  <c r="D155" i="26"/>
  <c r="G152" i="26"/>
  <c r="H131" i="26"/>
  <c r="B136" i="26"/>
  <c r="F153" i="26"/>
  <c r="F136" i="26"/>
  <c r="F115" i="26"/>
  <c r="B92" i="26"/>
  <c r="C211" i="26"/>
  <c r="F213" i="26"/>
  <c r="F194" i="26"/>
  <c r="F174" i="26"/>
  <c r="G201" i="26"/>
  <c r="E183" i="26"/>
  <c r="F210" i="26"/>
  <c r="E190" i="26"/>
  <c r="E197" i="26"/>
  <c r="E177" i="26"/>
  <c r="B195" i="26"/>
  <c r="H207" i="26"/>
  <c r="C162" i="26"/>
  <c r="C165" i="26"/>
  <c r="B177" i="26"/>
  <c r="D187" i="26"/>
  <c r="E147" i="26"/>
  <c r="D157" i="26"/>
  <c r="E182" i="26"/>
  <c r="C157" i="26"/>
  <c r="D153" i="26"/>
  <c r="F150" i="26"/>
  <c r="G130" i="26"/>
  <c r="H132" i="26"/>
  <c r="F143" i="26"/>
  <c r="F130" i="26"/>
  <c r="B95" i="26"/>
  <c r="E69" i="26"/>
  <c r="C187" i="26"/>
  <c r="C226" i="26"/>
  <c r="C194" i="26"/>
  <c r="H175" i="26"/>
  <c r="C203" i="26"/>
  <c r="F208" i="26"/>
  <c r="D190" i="26"/>
  <c r="B171" i="26"/>
  <c r="E173" i="26"/>
  <c r="H180" i="26"/>
  <c r="C186" i="26"/>
  <c r="C212" i="26"/>
  <c r="D163" i="26"/>
  <c r="F159" i="26"/>
  <c r="G191" i="26"/>
  <c r="E148" i="26"/>
  <c r="B154" i="26"/>
  <c r="H149" i="26"/>
  <c r="C155" i="26"/>
  <c r="E150" i="26"/>
  <c r="E143" i="26"/>
  <c r="H130" i="26"/>
  <c r="D137" i="26"/>
  <c r="H125" i="26"/>
  <c r="H113" i="26"/>
  <c r="C31" i="26"/>
  <c r="G125" i="26"/>
  <c r="H120" i="26"/>
  <c r="E116" i="26"/>
  <c r="H93" i="26"/>
  <c r="C108" i="26"/>
  <c r="G105" i="26"/>
  <c r="E88" i="26"/>
  <c r="D72" i="26"/>
  <c r="F262" i="26"/>
  <c r="G259" i="26"/>
  <c r="C255" i="26"/>
  <c r="F250" i="26"/>
  <c r="B246" i="26"/>
  <c r="E241" i="26"/>
  <c r="H236" i="26"/>
  <c r="D232" i="26"/>
  <c r="G227" i="26"/>
  <c r="C223" i="26"/>
  <c r="F218" i="26"/>
  <c r="H261" i="26"/>
  <c r="D257" i="26"/>
  <c r="G252" i="26"/>
  <c r="C248" i="26"/>
  <c r="F243" i="26"/>
  <c r="B239" i="26"/>
  <c r="E234" i="26"/>
  <c r="H229" i="26"/>
  <c r="D225" i="26"/>
  <c r="G220" i="26"/>
  <c r="C216" i="26"/>
  <c r="F260" i="26"/>
  <c r="B256" i="26"/>
  <c r="E251" i="26"/>
  <c r="H246" i="26"/>
  <c r="D242" i="26"/>
  <c r="G237" i="26"/>
  <c r="C233" i="26"/>
  <c r="F228" i="26"/>
  <c r="B224" i="26"/>
  <c r="E219" i="26"/>
  <c r="H214" i="26"/>
  <c r="H257" i="26"/>
  <c r="C261" i="26"/>
  <c r="F256" i="26"/>
  <c r="B252" i="26"/>
  <c r="E247" i="26"/>
  <c r="H242" i="26"/>
  <c r="D238" i="26"/>
  <c r="G233" i="26"/>
  <c r="C229" i="26"/>
  <c r="F224" i="26"/>
  <c r="E261" i="26"/>
  <c r="E260" i="26"/>
  <c r="D259" i="26"/>
  <c r="H251" i="26"/>
  <c r="G242" i="26"/>
  <c r="F233" i="26"/>
  <c r="G258" i="26"/>
  <c r="E248" i="26"/>
  <c r="D239" i="26"/>
  <c r="C230" i="26"/>
  <c r="E253" i="26"/>
  <c r="E238" i="26"/>
  <c r="D221" i="26"/>
  <c r="B250" i="26"/>
  <c r="B235" i="26"/>
  <c r="B219" i="26"/>
  <c r="D243" i="26"/>
  <c r="D228" i="26"/>
  <c r="D252" i="26"/>
  <c r="D237" i="26"/>
  <c r="F222" i="26"/>
  <c r="F245" i="26"/>
  <c r="F230" i="26"/>
  <c r="C218" i="26"/>
  <c r="F239" i="26"/>
  <c r="E224" i="26"/>
  <c r="C251" i="26"/>
  <c r="H232" i="26"/>
  <c r="H219" i="26"/>
  <c r="E214" i="26"/>
  <c r="D214" i="26"/>
  <c r="E208" i="26"/>
  <c r="G202" i="26"/>
  <c r="H195" i="26"/>
  <c r="C190" i="26"/>
  <c r="E184" i="26"/>
  <c r="F177" i="26"/>
  <c r="C214" i="26"/>
  <c r="F215" i="26"/>
  <c r="C208" i="26"/>
  <c r="E202" i="26"/>
  <c r="G196" i="26"/>
  <c r="H189" i="26"/>
  <c r="C184" i="26"/>
  <c r="E178" i="26"/>
  <c r="F171" i="26"/>
  <c r="H165" i="26"/>
  <c r="C160" i="26"/>
  <c r="D235" i="26"/>
  <c r="E211" i="26"/>
  <c r="G205" i="26"/>
  <c r="H198" i="26"/>
  <c r="C193" i="26"/>
  <c r="E187" i="26"/>
  <c r="F180" i="26"/>
  <c r="H174" i="26"/>
  <c r="C169" i="26"/>
  <c r="D162" i="26"/>
  <c r="F156" i="26"/>
  <c r="E209" i="26"/>
  <c r="E198" i="26"/>
  <c r="B211" i="26"/>
  <c r="H201" i="26"/>
  <c r="G190" i="26"/>
  <c r="F181" i="26"/>
  <c r="C173" i="26"/>
  <c r="H208" i="26"/>
  <c r="G199" i="26"/>
  <c r="F190" i="26"/>
  <c r="G179" i="26"/>
  <c r="D171" i="26"/>
  <c r="G208" i="26"/>
  <c r="F197" i="26"/>
  <c r="G216" i="26"/>
  <c r="H204" i="26"/>
  <c r="H193" i="26"/>
  <c r="G184" i="26"/>
  <c r="F175" i="26"/>
  <c r="B251" i="26"/>
  <c r="F184" i="26"/>
  <c r="F165" i="26"/>
  <c r="E193" i="26"/>
  <c r="F170" i="26"/>
  <c r="F202" i="26"/>
  <c r="C175" i="26"/>
  <c r="F160" i="26"/>
  <c r="H192" i="26"/>
  <c r="G169" i="26"/>
  <c r="D211" i="26"/>
  <c r="G170" i="26"/>
  <c r="C153" i="26"/>
  <c r="B144" i="26"/>
  <c r="E169" i="26"/>
  <c r="B153" i="26"/>
  <c r="H143" i="26"/>
  <c r="E164" i="26"/>
  <c r="F200" i="26"/>
  <c r="C188" i="26"/>
  <c r="D206" i="26"/>
  <c r="D141" i="26"/>
  <c r="C141" i="26"/>
  <c r="F191" i="26"/>
  <c r="B163" i="26"/>
  <c r="B137" i="26"/>
  <c r="E125" i="26"/>
  <c r="H121" i="26"/>
  <c r="G147" i="26"/>
  <c r="E191" i="26"/>
  <c r="G132" i="26"/>
  <c r="C128" i="26"/>
  <c r="D121" i="26"/>
  <c r="F117" i="26"/>
  <c r="C112" i="26"/>
  <c r="F110" i="26"/>
  <c r="E113" i="26"/>
  <c r="H108" i="26"/>
  <c r="F89" i="26"/>
  <c r="B38" i="26"/>
  <c r="B50" i="26"/>
  <c r="H58" i="26"/>
  <c r="B67" i="26"/>
  <c r="B63" i="26"/>
  <c r="E75" i="26"/>
  <c r="E81" i="26"/>
  <c r="B69" i="26"/>
  <c r="B94" i="26"/>
  <c r="D90" i="26"/>
  <c r="C82" i="26"/>
  <c r="C72" i="26"/>
  <c r="G98" i="26"/>
  <c r="D102" i="26"/>
  <c r="B89" i="26"/>
  <c r="D91" i="26"/>
  <c r="G89" i="26"/>
  <c r="D88" i="26"/>
  <c r="F106" i="26"/>
  <c r="D85" i="26"/>
  <c r="H97" i="26"/>
  <c r="D109" i="26"/>
  <c r="C91" i="26"/>
  <c r="F102" i="26"/>
  <c r="G111" i="26"/>
  <c r="H85" i="26"/>
  <c r="F91" i="26"/>
  <c r="E98" i="26"/>
  <c r="C104" i="26"/>
  <c r="H109" i="26"/>
  <c r="H114" i="26"/>
  <c r="D116" i="26"/>
  <c r="G116" i="26"/>
  <c r="B116" i="26"/>
  <c r="D117" i="26"/>
  <c r="D120" i="26"/>
  <c r="E119" i="26"/>
  <c r="G119" i="26"/>
  <c r="H117" i="26"/>
  <c r="B121" i="26"/>
  <c r="G121" i="26"/>
  <c r="H122" i="26"/>
  <c r="B124" i="26"/>
  <c r="G126" i="26"/>
  <c r="D127" i="26"/>
  <c r="H127" i="26"/>
  <c r="F129" i="26"/>
  <c r="E130" i="26"/>
  <c r="C131" i="26"/>
  <c r="C129" i="26"/>
  <c r="F132" i="26"/>
  <c r="H139" i="26"/>
  <c r="G133" i="26"/>
  <c r="B134" i="26"/>
  <c r="D134" i="26"/>
  <c r="B135" i="26"/>
  <c r="F121" i="26"/>
  <c r="B129" i="26"/>
  <c r="D138" i="26"/>
  <c r="E122" i="26"/>
  <c r="G129" i="26"/>
  <c r="B140" i="26"/>
  <c r="F122" i="26"/>
  <c r="C127" i="26"/>
  <c r="D132" i="26"/>
  <c r="E138" i="26"/>
  <c r="D164" i="26"/>
  <c r="C124" i="26"/>
  <c r="G128" i="26"/>
  <c r="E134" i="26"/>
  <c r="C143" i="26"/>
  <c r="B122" i="26"/>
  <c r="F126" i="26"/>
  <c r="F131" i="26"/>
  <c r="G137" i="26"/>
  <c r="H156" i="26"/>
  <c r="D131" i="26"/>
  <c r="H135" i="26"/>
  <c r="C142" i="26"/>
  <c r="B169" i="26"/>
  <c r="B133" i="26"/>
  <c r="F137" i="26"/>
  <c r="C148" i="26"/>
  <c r="F138" i="26"/>
  <c r="G143" i="26"/>
  <c r="C41" i="26"/>
  <c r="E60" i="26"/>
  <c r="H63" i="26"/>
  <c r="D66" i="26"/>
  <c r="G71" i="26"/>
  <c r="H67" i="26"/>
  <c r="B76" i="26"/>
  <c r="B73" i="26"/>
  <c r="B71" i="26"/>
  <c r="F100" i="26"/>
  <c r="H107" i="26"/>
  <c r="E89" i="26"/>
  <c r="G102" i="26"/>
  <c r="E97" i="26"/>
  <c r="C84" i="26"/>
  <c r="E102" i="26"/>
  <c r="E85" i="26"/>
  <c r="E101" i="26"/>
  <c r="C114" i="26"/>
  <c r="D89" i="26"/>
  <c r="C96" i="26"/>
  <c r="D105" i="26"/>
  <c r="D113" i="26"/>
  <c r="C116" i="26"/>
  <c r="H116" i="26"/>
  <c r="C117" i="26"/>
  <c r="H118" i="26"/>
  <c r="G120" i="26"/>
  <c r="G118" i="26"/>
  <c r="B119" i="26"/>
  <c r="C122" i="26"/>
  <c r="F123" i="26"/>
  <c r="D126" i="26"/>
  <c r="B125" i="26"/>
  <c r="E128" i="26"/>
  <c r="C135" i="26"/>
  <c r="G138" i="26"/>
  <c r="G146" i="26"/>
  <c r="D136" i="26"/>
  <c r="G136" i="26"/>
  <c r="B142" i="26"/>
  <c r="H164" i="26"/>
  <c r="E123" i="26"/>
  <c r="E133" i="26"/>
  <c r="D160" i="26"/>
  <c r="C132" i="26"/>
  <c r="G160" i="26"/>
  <c r="B126" i="26"/>
  <c r="H133" i="26"/>
  <c r="B146" i="26"/>
  <c r="B123" i="26"/>
  <c r="H129" i="26"/>
  <c r="E137" i="26"/>
  <c r="C171" i="26"/>
  <c r="G127" i="26"/>
  <c r="F134" i="26"/>
  <c r="D149" i="26"/>
  <c r="E132" i="26"/>
  <c r="C138" i="26"/>
  <c r="B157" i="26"/>
  <c r="C134" i="26"/>
  <c r="F140" i="26"/>
  <c r="D179" i="26"/>
  <c r="E145" i="26"/>
  <c r="E152" i="26"/>
  <c r="E165" i="26"/>
  <c r="B141" i="26"/>
  <c r="B147" i="26"/>
  <c r="H154" i="26"/>
  <c r="D173" i="26"/>
  <c r="F142" i="26"/>
  <c r="B149" i="26"/>
  <c r="D158" i="26"/>
  <c r="D184" i="26"/>
  <c r="B143" i="26"/>
  <c r="C149" i="26"/>
  <c r="F158" i="26"/>
  <c r="H184" i="26"/>
  <c r="D139" i="26"/>
  <c r="G144" i="26"/>
  <c r="F151" i="26"/>
  <c r="C163" i="26"/>
  <c r="B210" i="26"/>
  <c r="E153" i="26"/>
  <c r="H162" i="26"/>
  <c r="G185" i="26"/>
  <c r="H43" i="26"/>
  <c r="H56" i="26"/>
  <c r="E84" i="26"/>
  <c r="H68" i="26"/>
  <c r="C79" i="26"/>
  <c r="B77" i="26"/>
  <c r="C77" i="26"/>
  <c r="B81" i="26"/>
  <c r="C80" i="26"/>
  <c r="F97" i="26"/>
  <c r="C87" i="26"/>
  <c r="B104" i="26"/>
  <c r="E104" i="26"/>
  <c r="F104" i="26"/>
  <c r="H89" i="26"/>
  <c r="F103" i="26"/>
  <c r="B90" i="26"/>
  <c r="B106" i="26"/>
  <c r="B112" i="26"/>
  <c r="E90" i="26"/>
  <c r="F99" i="26"/>
  <c r="F107" i="26"/>
  <c r="E114" i="26"/>
  <c r="F116" i="26"/>
  <c r="G114" i="26"/>
  <c r="H119" i="26"/>
  <c r="E120" i="26"/>
  <c r="F119" i="26"/>
  <c r="G117" i="26"/>
  <c r="C121" i="26"/>
  <c r="D122" i="26"/>
  <c r="H123" i="26"/>
  <c r="F124" i="26"/>
  <c r="E127" i="26"/>
  <c r="F128" i="26"/>
  <c r="F135" i="26"/>
  <c r="G131" i="26"/>
  <c r="D129" i="26"/>
  <c r="C150" i="26"/>
  <c r="E141" i="26"/>
  <c r="D159" i="26"/>
  <c r="B138" i="26"/>
  <c r="C125" i="26"/>
  <c r="G135" i="26"/>
  <c r="E124" i="26"/>
  <c r="H134" i="26"/>
  <c r="E121" i="26"/>
  <c r="D128" i="26"/>
  <c r="E135" i="26"/>
  <c r="D152" i="26"/>
  <c r="D125" i="26"/>
  <c r="E131" i="26"/>
  <c r="C139" i="26"/>
  <c r="C123" i="26"/>
  <c r="H128" i="26"/>
  <c r="C136" i="26"/>
  <c r="G176" i="26"/>
  <c r="F133" i="26"/>
  <c r="F139" i="26"/>
  <c r="B179" i="26"/>
  <c r="D135" i="26"/>
  <c r="F144" i="26"/>
  <c r="G139" i="26"/>
  <c r="H146" i="26"/>
  <c r="G154" i="26"/>
  <c r="B172" i="26"/>
  <c r="E142" i="26"/>
  <c r="G148" i="26"/>
  <c r="C158" i="26"/>
  <c r="F182" i="26"/>
  <c r="D144" i="26"/>
  <c r="B151" i="26"/>
  <c r="F162" i="26"/>
  <c r="H196" i="26"/>
  <c r="E144" i="26"/>
  <c r="D151" i="26"/>
  <c r="G162" i="26"/>
  <c r="G198" i="26"/>
  <c r="E140" i="26"/>
  <c r="E146" i="26"/>
  <c r="G153" i="26"/>
  <c r="H168" i="26"/>
  <c r="H148" i="26"/>
  <c r="B155" i="26"/>
  <c r="C166" i="26"/>
  <c r="F45" i="26"/>
  <c r="H78" i="26"/>
  <c r="H72" i="26"/>
  <c r="G86" i="26"/>
  <c r="D81" i="26"/>
  <c r="G101" i="26"/>
  <c r="F112" i="26"/>
  <c r="B91" i="26"/>
  <c r="G95" i="26"/>
  <c r="G84" i="26"/>
  <c r="G100" i="26"/>
  <c r="B115" i="26"/>
  <c r="H115" i="26"/>
  <c r="D119" i="26"/>
  <c r="C118" i="26"/>
  <c r="G122" i="26"/>
  <c r="H126" i="26"/>
  <c r="D130" i="26"/>
  <c r="B139" i="26"/>
  <c r="D140" i="26"/>
  <c r="H137" i="26"/>
  <c r="B127" i="26"/>
  <c r="C126" i="26"/>
  <c r="G123" i="26"/>
  <c r="H136" i="26"/>
  <c r="E126" i="26"/>
  <c r="B148" i="26"/>
  <c r="B130" i="26"/>
  <c r="E188" i="26"/>
  <c r="F146" i="26"/>
  <c r="E136" i="26"/>
  <c r="H140" i="26"/>
  <c r="B158" i="26"/>
  <c r="C144" i="26"/>
  <c r="G161" i="26"/>
  <c r="G145" i="26"/>
  <c r="E167" i="26"/>
  <c r="H145" i="26"/>
  <c r="F167" i="26"/>
  <c r="H141" i="26"/>
  <c r="E156" i="26"/>
  <c r="D150" i="26"/>
  <c r="H171" i="26"/>
  <c r="E149" i="26"/>
  <c r="D156" i="26"/>
  <c r="F168" i="26"/>
  <c r="G200" i="26"/>
  <c r="B145" i="26"/>
  <c r="F149" i="26"/>
  <c r="C154" i="26"/>
  <c r="E161" i="26"/>
  <c r="D174" i="26"/>
  <c r="H200" i="26"/>
  <c r="C145" i="26"/>
  <c r="G149" i="26"/>
  <c r="D154" i="26"/>
  <c r="F161" i="26"/>
  <c r="E175" i="26"/>
  <c r="E204" i="26"/>
  <c r="G158" i="26"/>
  <c r="B165" i="26"/>
  <c r="C172" i="26"/>
  <c r="C183" i="26"/>
  <c r="C197" i="26"/>
  <c r="B156" i="26"/>
  <c r="B162" i="26"/>
  <c r="D168" i="26"/>
  <c r="G177" i="26"/>
  <c r="E189" i="26"/>
  <c r="G207" i="26"/>
  <c r="D165" i="26"/>
  <c r="H172" i="26"/>
  <c r="H183" i="26"/>
  <c r="F198" i="26"/>
  <c r="C204" i="26"/>
  <c r="D167" i="26"/>
  <c r="G175" i="26"/>
  <c r="G187" i="26"/>
  <c r="D204" i="26"/>
  <c r="F253" i="26"/>
  <c r="C174" i="26"/>
  <c r="C181" i="26"/>
  <c r="D188" i="26"/>
  <c r="G195" i="26"/>
  <c r="B203" i="26"/>
  <c r="C210" i="26"/>
  <c r="D192" i="26"/>
  <c r="F199" i="26"/>
  <c r="G206" i="26"/>
  <c r="H216" i="26"/>
  <c r="E174" i="26"/>
  <c r="E181" i="26"/>
  <c r="H188" i="26"/>
  <c r="C196" i="26"/>
  <c r="D203" i="26"/>
  <c r="H210" i="26"/>
  <c r="G171" i="26"/>
  <c r="B178" i="26"/>
  <c r="E185" i="26"/>
  <c r="G192" i="26"/>
  <c r="H199" i="26"/>
  <c r="E207" i="26"/>
  <c r="E229" i="26"/>
  <c r="D200" i="26"/>
  <c r="F207" i="26"/>
  <c r="G232" i="26"/>
  <c r="H158" i="26"/>
  <c r="E163" i="26"/>
  <c r="B168" i="26"/>
  <c r="F172" i="26"/>
  <c r="C177" i="26"/>
  <c r="G181" i="26"/>
  <c r="D186" i="26"/>
  <c r="H190" i="26"/>
  <c r="E195" i="26"/>
  <c r="B200" i="26"/>
  <c r="F204" i="26"/>
  <c r="C209" i="26"/>
  <c r="G213" i="26"/>
  <c r="E154" i="26"/>
  <c r="B159" i="26"/>
  <c r="F163" i="26"/>
  <c r="C168" i="26"/>
  <c r="G172" i="26"/>
  <c r="D177" i="26"/>
  <c r="H181" i="26"/>
  <c r="E186" i="26"/>
  <c r="B191" i="26"/>
  <c r="F195" i="26"/>
  <c r="C200" i="26"/>
  <c r="G204" i="26"/>
  <c r="D209" i="26"/>
  <c r="B214" i="26"/>
  <c r="G211" i="26"/>
  <c r="D219" i="26"/>
  <c r="G178" i="26"/>
  <c r="D183" i="26"/>
  <c r="H187" i="26"/>
  <c r="E192" i="26"/>
  <c r="B197" i="26"/>
  <c r="F201" i="26"/>
  <c r="C206" i="26"/>
  <c r="G210" i="26"/>
  <c r="H215" i="26"/>
  <c r="C213" i="26"/>
  <c r="G247" i="26"/>
  <c r="H223" i="26"/>
  <c r="C236" i="26"/>
  <c r="H247" i="26"/>
  <c r="B220" i="26"/>
  <c r="E230" i="26"/>
  <c r="C242" i="26"/>
  <c r="G254" i="26"/>
  <c r="G224" i="26"/>
  <c r="E236" i="26"/>
  <c r="H248" i="26"/>
  <c r="D220" i="26"/>
  <c r="G230" i="26"/>
  <c r="C243" i="26"/>
  <c r="H255" i="26"/>
  <c r="B225" i="26"/>
  <c r="E237" i="26"/>
  <c r="H249" i="26"/>
  <c r="B221" i="26"/>
  <c r="G231" i="26"/>
  <c r="C244" i="26"/>
  <c r="D260" i="26"/>
  <c r="F223" i="26"/>
  <c r="C235" i="26"/>
  <c r="F247" i="26"/>
  <c r="B55" i="26"/>
  <c r="H61" i="26"/>
  <c r="C75" i="26"/>
  <c r="H71" i="26"/>
  <c r="C93" i="26"/>
  <c r="E103" i="26"/>
  <c r="E95" i="26"/>
  <c r="F95" i="26"/>
  <c r="H96" i="26"/>
  <c r="B87" i="26"/>
  <c r="B103" i="26"/>
  <c r="C115" i="26"/>
  <c r="H262" i="26"/>
  <c r="F120" i="26"/>
  <c r="D118" i="26"/>
  <c r="D123" i="26"/>
  <c r="G124" i="26"/>
  <c r="D133" i="26"/>
  <c r="B132" i="26"/>
  <c r="C152" i="26"/>
  <c r="H144" i="26"/>
  <c r="B131" i="26"/>
  <c r="B128" i="26"/>
  <c r="H124" i="26"/>
  <c r="G140" i="26"/>
  <c r="F127" i="26"/>
  <c r="C156" i="26"/>
  <c r="C133" i="26"/>
  <c r="C130" i="26"/>
  <c r="E151" i="26"/>
  <c r="H138" i="26"/>
  <c r="D142" i="26"/>
  <c r="H160" i="26"/>
  <c r="F145" i="26"/>
  <c r="B166" i="26"/>
  <c r="C147" i="26"/>
  <c r="F173" i="26"/>
  <c r="F147" i="26"/>
  <c r="F176" i="26"/>
  <c r="D143" i="26"/>
  <c r="G159" i="26"/>
  <c r="G151" i="26"/>
  <c r="F178" i="26"/>
  <c r="C151" i="26"/>
  <c r="E158" i="26"/>
  <c r="B174" i="26"/>
  <c r="F141" i="26"/>
  <c r="C146" i="26"/>
  <c r="G150" i="26"/>
  <c r="G155" i="26"/>
  <c r="B164" i="26"/>
  <c r="C180" i="26"/>
  <c r="G141" i="26"/>
  <c r="D146" i="26"/>
  <c r="H150" i="26"/>
  <c r="H155" i="26"/>
  <c r="C164" i="26"/>
  <c r="D181" i="26"/>
  <c r="B206" i="26"/>
  <c r="E160" i="26"/>
  <c r="E166" i="26"/>
  <c r="G174" i="26"/>
  <c r="B186" i="26"/>
  <c r="C202" i="26"/>
  <c r="E157" i="26"/>
  <c r="G163" i="26"/>
  <c r="C170" i="26"/>
  <c r="E180" i="26"/>
  <c r="B193" i="26"/>
  <c r="D212" i="26"/>
  <c r="G166" i="26"/>
  <c r="D175" i="26"/>
  <c r="H186" i="26"/>
  <c r="H202" i="26"/>
  <c r="D208" i="26"/>
  <c r="G168" i="26"/>
  <c r="H178" i="26"/>
  <c r="C191" i="26"/>
  <c r="G209" i="26"/>
  <c r="D262" i="26"/>
  <c r="E262" i="26"/>
  <c r="F258" i="26"/>
  <c r="B254" i="26"/>
  <c r="E249" i="26"/>
  <c r="H244" i="26"/>
  <c r="D240" i="26"/>
  <c r="G235" i="26"/>
  <c r="C231" i="26"/>
  <c r="F226" i="26"/>
  <c r="B222" i="26"/>
  <c r="E217" i="26"/>
  <c r="G260" i="26"/>
  <c r="C256" i="26"/>
  <c r="F251" i="26"/>
  <c r="B247" i="26"/>
  <c r="E242" i="26"/>
  <c r="H237" i="26"/>
  <c r="D233" i="26"/>
  <c r="G228" i="26"/>
  <c r="C224" i="26"/>
  <c r="F219" i="26"/>
  <c r="B215" i="26"/>
  <c r="E259" i="26"/>
  <c r="H254" i="26"/>
  <c r="D250" i="26"/>
  <c r="G245" i="26"/>
  <c r="C241" i="26"/>
  <c r="F236" i="26"/>
  <c r="B232" i="26"/>
  <c r="E227" i="26"/>
  <c r="H222" i="26"/>
  <c r="D218" i="26"/>
  <c r="D261" i="26"/>
  <c r="G256" i="26"/>
  <c r="B260" i="26"/>
  <c r="E255" i="26"/>
  <c r="H250" i="26"/>
  <c r="D246" i="26"/>
  <c r="G241" i="26"/>
  <c r="C237" i="26"/>
  <c r="F232" i="26"/>
  <c r="B228" i="26"/>
  <c r="E223" i="26"/>
  <c r="C258" i="26"/>
  <c r="F257" i="26"/>
  <c r="E256" i="26"/>
  <c r="F249" i="26"/>
  <c r="E240" i="26"/>
  <c r="D231" i="26"/>
  <c r="G255" i="26"/>
  <c r="C246" i="26"/>
  <c r="B237" i="26"/>
  <c r="H227" i="26"/>
  <c r="C250" i="26"/>
  <c r="H231" i="26"/>
  <c r="C219" i="26"/>
  <c r="G246" i="26"/>
  <c r="E228" i="26"/>
  <c r="B257" i="26"/>
  <c r="G240" i="26"/>
  <c r="G222" i="26"/>
  <c r="B249" i="26"/>
  <c r="B234" i="26"/>
  <c r="G218" i="26"/>
  <c r="B243" i="26"/>
  <c r="D227" i="26"/>
  <c r="D251" i="26"/>
  <c r="D236" i="26"/>
  <c r="C222" i="26"/>
  <c r="D245" i="26"/>
  <c r="F229" i="26"/>
  <c r="H217" i="26"/>
  <c r="B212" i="26"/>
  <c r="B213" i="26"/>
  <c r="D207" i="26"/>
  <c r="E200" i="26"/>
  <c r="G194" i="26"/>
  <c r="B189" i="26"/>
  <c r="C182" i="26"/>
  <c r="E176" i="26"/>
  <c r="H212" i="26"/>
  <c r="G212" i="26"/>
  <c r="B207" i="26"/>
  <c r="D201" i="26"/>
  <c r="E194" i="26"/>
  <c r="G188" i="26"/>
  <c r="B183" i="26"/>
  <c r="C176" i="26"/>
  <c r="E170" i="26"/>
  <c r="G164" i="26"/>
  <c r="H157" i="26"/>
  <c r="B217" i="26"/>
  <c r="D210" i="26"/>
  <c r="E203" i="26"/>
  <c r="G197" i="26"/>
  <c r="B192" i="26"/>
  <c r="C185" i="26"/>
  <c r="E179" i="26"/>
  <c r="G173" i="26"/>
  <c r="H166" i="26"/>
  <c r="C161" i="26"/>
  <c r="E155" i="26"/>
  <c r="F205" i="26"/>
  <c r="E196" i="26"/>
  <c r="B209" i="26"/>
  <c r="D198" i="26"/>
  <c r="C189" i="26"/>
  <c r="B180" i="26"/>
  <c r="B170" i="26"/>
  <c r="C207" i="26"/>
  <c r="B198" i="26"/>
  <c r="B187" i="26"/>
  <c r="H177" i="26"/>
  <c r="H169" i="26"/>
  <c r="C205" i="26"/>
  <c r="B196" i="26"/>
  <c r="E212" i="26"/>
  <c r="B201" i="26"/>
  <c r="H191" i="26"/>
  <c r="G182" i="26"/>
  <c r="E172" i="26"/>
  <c r="F216" i="26"/>
  <c r="B182" i="26"/>
  <c r="D215" i="26"/>
  <c r="F189" i="26"/>
  <c r="E168" i="26"/>
  <c r="D197" i="26"/>
  <c r="D172" i="26"/>
  <c r="C159" i="26"/>
  <c r="D189" i="26"/>
  <c r="H167" i="26"/>
  <c r="H209" i="26"/>
  <c r="C167" i="26"/>
  <c r="B152" i="26"/>
  <c r="H142" i="26"/>
  <c r="D166" i="26"/>
  <c r="H151" i="26"/>
  <c r="G142" i="26"/>
  <c r="B161" i="26"/>
  <c r="D195" i="26"/>
  <c r="H176" i="26"/>
  <c r="B188" i="26"/>
  <c r="C140" i="26"/>
  <c r="C195" i="26"/>
  <c r="D182" i="26"/>
  <c r="H153" i="26"/>
  <c r="G134" i="26"/>
  <c r="D124" i="26"/>
  <c r="G167" i="26"/>
  <c r="C137" i="26"/>
  <c r="D145" i="26"/>
  <c r="B150" i="26"/>
  <c r="F125" i="26"/>
  <c r="B120" i="26"/>
  <c r="C120" i="26"/>
  <c r="G108" i="26"/>
  <c r="C107" i="26"/>
  <c r="E112" i="26"/>
  <c r="C105" i="26"/>
  <c r="C78" i="26"/>
  <c r="G56" i="26"/>
  <c r="E30" i="26"/>
  <c r="E32" i="26"/>
  <c r="D41" i="26"/>
  <c r="C57" i="26"/>
  <c r="B42" i="26"/>
  <c r="D58" i="26"/>
  <c r="E46" i="26"/>
  <c r="F44" i="26"/>
  <c r="C60" i="26"/>
  <c r="B64" i="26"/>
  <c r="F48" i="26"/>
  <c r="H73" i="26"/>
  <c r="C59" i="26"/>
  <c r="F61" i="26"/>
  <c r="C58" i="26"/>
  <c r="B83" i="26"/>
  <c r="D64" i="26"/>
  <c r="F57" i="26"/>
  <c r="F79" i="26"/>
  <c r="C68" i="26"/>
  <c r="H86" i="26"/>
  <c r="B78" i="26"/>
  <c r="H66" i="26"/>
  <c r="E78" i="26"/>
  <c r="G65" i="26"/>
  <c r="B74" i="26"/>
  <c r="C83" i="26"/>
  <c r="G83" i="26"/>
  <c r="D68" i="26"/>
  <c r="E77" i="26"/>
  <c r="H95" i="26"/>
  <c r="C70" i="26"/>
  <c r="G74" i="26"/>
  <c r="D79" i="26"/>
  <c r="H83" i="26"/>
  <c r="C69" i="26"/>
  <c r="G73" i="26"/>
  <c r="D78" i="26"/>
  <c r="H82" i="26"/>
  <c r="C95" i="26"/>
  <c r="F69" i="26"/>
  <c r="C74" i="26"/>
  <c r="G78" i="26"/>
  <c r="D83" i="26"/>
  <c r="E96" i="26"/>
  <c r="B105" i="26"/>
  <c r="G68" i="26"/>
  <c r="D73" i="26"/>
  <c r="H77" i="26"/>
  <c r="E82" i="26"/>
  <c r="E92" i="26"/>
  <c r="E99" i="26"/>
  <c r="B100" i="26"/>
  <c r="C101" i="26"/>
  <c r="D104" i="26"/>
  <c r="C106" i="26"/>
  <c r="E107" i="26"/>
  <c r="F108" i="26"/>
  <c r="G110" i="26"/>
  <c r="G90" i="26"/>
  <c r="C98" i="26"/>
  <c r="E105" i="26"/>
  <c r="G85" i="26"/>
  <c r="B93" i="26"/>
  <c r="E100" i="26"/>
  <c r="G107" i="26"/>
  <c r="D112" i="26"/>
  <c r="G91" i="26"/>
  <c r="H98" i="26"/>
  <c r="D106" i="26"/>
  <c r="D86" i="26"/>
  <c r="G93" i="26"/>
  <c r="B101" i="26"/>
  <c r="E108" i="26"/>
  <c r="C111" i="26"/>
  <c r="G113" i="26"/>
  <c r="F87" i="26"/>
  <c r="C92" i="26"/>
  <c r="G96" i="26"/>
  <c r="D101" i="26"/>
  <c r="H105" i="26"/>
  <c r="E110" i="26"/>
  <c r="D84" i="26"/>
  <c r="H88" i="26"/>
  <c r="E93" i="26"/>
  <c r="B98" i="26"/>
  <c r="B32" i="26"/>
  <c r="D35" i="26"/>
  <c r="G32" i="26"/>
  <c r="F50" i="26"/>
  <c r="B36" i="26"/>
  <c r="D52" i="26"/>
  <c r="C48" i="26"/>
  <c r="D49" i="26"/>
  <c r="F49" i="26"/>
  <c r="G49" i="26"/>
  <c r="H49" i="26"/>
  <c r="G61" i="26"/>
  <c r="F63" i="26"/>
  <c r="D59" i="26"/>
  <c r="F76" i="26"/>
  <c r="G67" i="26"/>
  <c r="G58" i="26"/>
  <c r="B96" i="26"/>
  <c r="C71" i="26"/>
  <c r="C62" i="26"/>
  <c r="H81" i="26"/>
  <c r="D69" i="26"/>
  <c r="D82" i="26"/>
  <c r="E67" i="26"/>
  <c r="D76" i="26"/>
  <c r="C89" i="26"/>
  <c r="H90" i="26"/>
  <c r="F70" i="26"/>
  <c r="G79" i="26"/>
  <c r="G66" i="26"/>
  <c r="D71" i="26"/>
  <c r="H75" i="26"/>
  <c r="E80" i="26"/>
  <c r="B86" i="26"/>
  <c r="D70" i="26"/>
  <c r="H74" i="26"/>
  <c r="E79" i="26"/>
  <c r="B84" i="26"/>
  <c r="C66" i="26"/>
  <c r="G70" i="26"/>
  <c r="D75" i="26"/>
  <c r="H79" i="26"/>
  <c r="H84" i="26"/>
  <c r="B85" i="26"/>
  <c r="D65" i="26"/>
  <c r="H69" i="26"/>
  <c r="E74" i="26"/>
  <c r="B79" i="26"/>
  <c r="F83" i="26"/>
  <c r="F105" i="26"/>
  <c r="C94" i="26"/>
  <c r="B97" i="26"/>
  <c r="G97" i="26"/>
  <c r="F101" i="26"/>
  <c r="C103" i="26"/>
  <c r="H103" i="26"/>
  <c r="C109" i="26"/>
  <c r="E111" i="26"/>
  <c r="F92" i="26"/>
  <c r="H99" i="26"/>
  <c r="D107" i="26"/>
  <c r="E87" i="26"/>
  <c r="H94" i="26"/>
  <c r="C102" i="26"/>
  <c r="F109" i="26"/>
  <c r="C86" i="26"/>
  <c r="F93" i="26"/>
  <c r="H100" i="26"/>
  <c r="C119" i="26"/>
  <c r="E117" i="26"/>
  <c r="E118" i="26"/>
  <c r="B117" i="26"/>
  <c r="G115" i="26"/>
  <c r="D115" i="26"/>
  <c r="E115" i="26"/>
  <c r="F114" i="26"/>
  <c r="B111" i="26"/>
  <c r="E106" i="26"/>
  <c r="H101" i="26"/>
  <c r="D97" i="26"/>
  <c r="G92" i="26"/>
  <c r="C88" i="26"/>
  <c r="D114" i="26"/>
  <c r="B114" i="26"/>
  <c r="E109" i="26"/>
  <c r="H104" i="26"/>
  <c r="D100" i="26"/>
  <c r="F94" i="26"/>
  <c r="G87" i="26"/>
  <c r="G112" i="26"/>
  <c r="B107" i="26"/>
  <c r="C100" i="26"/>
  <c r="E94" i="26"/>
  <c r="G88" i="26"/>
  <c r="F113" i="26"/>
  <c r="B113" i="26"/>
  <c r="H102" i="26"/>
  <c r="H91" i="26"/>
  <c r="B110" i="26"/>
  <c r="C97" i="26"/>
  <c r="G109" i="26"/>
  <c r="F98" i="26"/>
  <c r="H110" i="26"/>
  <c r="D96" i="26"/>
  <c r="G106" i="26"/>
  <c r="D103" i="26"/>
  <c r="D98" i="26"/>
  <c r="G94" i="26"/>
  <c r="F88" i="26"/>
  <c r="G76" i="26"/>
  <c r="F67" i="26"/>
  <c r="E91" i="26"/>
  <c r="F77" i="26"/>
  <c r="E68" i="26"/>
  <c r="G81" i="26"/>
  <c r="F72" i="26"/>
  <c r="G82" i="26"/>
  <c r="F73" i="26"/>
  <c r="F84" i="26"/>
  <c r="F66" i="26"/>
  <c r="H80" i="26"/>
  <c r="E64" i="26"/>
  <c r="G64" i="26"/>
  <c r="F85" i="26"/>
  <c r="C65" i="26"/>
  <c r="G59" i="26"/>
  <c r="D80" i="26"/>
  <c r="E54" i="26"/>
  <c r="F56" i="26"/>
  <c r="F52" i="26"/>
  <c r="E59" i="26"/>
  <c r="F30" i="26"/>
  <c r="G40" i="26"/>
  <c r="C113" i="26"/>
  <c r="H112" i="26"/>
  <c r="D108" i="26"/>
  <c r="G103" i="26"/>
  <c r="C99" i="26"/>
  <c r="D92" i="26"/>
  <c r="F86" i="26"/>
  <c r="F111" i="26"/>
  <c r="G104" i="26"/>
  <c r="B99" i="26"/>
  <c r="D93" i="26"/>
  <c r="E86" i="26"/>
  <c r="D111" i="26"/>
  <c r="C110" i="26"/>
  <c r="D99" i="26"/>
  <c r="C90" i="26"/>
  <c r="B108" i="26"/>
  <c r="D95" i="26"/>
  <c r="H111" i="26"/>
  <c r="F96" i="26"/>
  <c r="B109" i="26"/>
  <c r="D94" i="26"/>
  <c r="D110" i="26"/>
  <c r="H106" i="26"/>
  <c r="B102" i="26"/>
  <c r="G99" i="26"/>
  <c r="C85" i="26"/>
  <c r="F75" i="26"/>
  <c r="E66" i="26"/>
  <c r="H87" i="26"/>
  <c r="E76" i="26"/>
  <c r="D67" i="26"/>
  <c r="F80" i="26"/>
  <c r="E71" i="26"/>
  <c r="F81" i="26"/>
  <c r="E72" i="26"/>
  <c r="B82" i="26"/>
  <c r="B65" i="26"/>
  <c r="F78" i="26"/>
  <c r="F90" i="26"/>
  <c r="E63" i="26"/>
  <c r="G80" i="26"/>
  <c r="H62" i="26"/>
  <c r="E58" i="26"/>
  <c r="F74" i="26"/>
  <c r="D53" i="26"/>
  <c r="D55" i="26"/>
  <c r="C49" i="26"/>
  <c r="F46" i="26"/>
  <c r="B46" i="26"/>
  <c r="D47" i="26"/>
  <c r="D62" i="26"/>
  <c r="B75" i="26"/>
  <c r="F64" i="26"/>
  <c r="C81" i="26"/>
  <c r="D77" i="26"/>
  <c r="H65" i="26"/>
  <c r="G60" i="26"/>
  <c r="E73" i="26"/>
  <c r="D61" i="26"/>
  <c r="E56" i="26"/>
  <c r="H76" i="26"/>
  <c r="F62" i="26"/>
  <c r="D57" i="26"/>
  <c r="C76" i="26"/>
  <c r="B62" i="26"/>
  <c r="F82" i="26"/>
  <c r="B70" i="26"/>
  <c r="D60" i="26"/>
  <c r="B80" i="26"/>
  <c r="B57" i="26"/>
  <c r="C52" i="26"/>
  <c r="E65" i="26"/>
  <c r="C53" i="26"/>
  <c r="E47" i="26"/>
  <c r="C54" i="26"/>
  <c r="E70" i="26"/>
  <c r="G52" i="26"/>
  <c r="B56" i="26"/>
  <c r="D56" i="26"/>
  <c r="E62" i="26"/>
  <c r="H60" i="26"/>
  <c r="C44" i="26"/>
  <c r="G41" i="26"/>
  <c r="E48" i="26"/>
  <c r="G37" i="26"/>
  <c r="D37" i="26"/>
  <c r="F41" i="26"/>
  <c r="D43" i="26"/>
  <c r="D51" i="26"/>
  <c r="B54" i="26"/>
  <c r="D39" i="26"/>
  <c r="C28" i="26"/>
  <c r="D87" i="26"/>
  <c r="B72" i="26"/>
  <c r="D63" i="26"/>
  <c r="G77" i="26"/>
  <c r="D74" i="26"/>
  <c r="C64" i="26"/>
  <c r="F59" i="26"/>
  <c r="F68" i="26"/>
  <c r="B60" i="26"/>
  <c r="H92" i="26"/>
  <c r="G72" i="26"/>
  <c r="B61" i="26"/>
  <c r="E83" i="26"/>
  <c r="H70" i="26"/>
  <c r="F60" i="26"/>
  <c r="G75" i="26"/>
  <c r="F65" i="26"/>
  <c r="B59" i="26"/>
  <c r="B66" i="26"/>
  <c r="F55" i="26"/>
  <c r="B51" i="26"/>
  <c r="E61" i="26"/>
  <c r="H50" i="26"/>
  <c r="C61" i="26"/>
  <c r="B53" i="26"/>
  <c r="G63" i="26"/>
  <c r="F51" i="26"/>
  <c r="H54" i="26"/>
  <c r="E53" i="26"/>
  <c r="H55" i="26"/>
  <c r="H59" i="26"/>
  <c r="B43" i="26"/>
  <c r="E39" i="26"/>
  <c r="C51" i="26"/>
  <c r="D34" i="26"/>
  <c r="C34" i="26"/>
  <c r="B37" i="26"/>
  <c r="H47" i="26"/>
  <c r="C42" i="26"/>
  <c r="H40" i="26"/>
  <c r="D33" i="26"/>
  <c r="F27" i="26"/>
  <c r="C39" i="26"/>
  <c r="H33" i="26"/>
  <c r="F29" i="26"/>
  <c r="G29" i="26"/>
  <c r="H27" i="26"/>
  <c r="E21" i="26"/>
  <c r="G42" i="26"/>
  <c r="C45" i="26"/>
  <c r="E37" i="26"/>
  <c r="H31" i="26"/>
  <c r="C29" i="26"/>
  <c r="F32" i="26"/>
  <c r="E29" i="26"/>
  <c r="B27" i="26"/>
  <c r="E33" i="26"/>
  <c r="F37" i="26"/>
  <c r="H36" i="26"/>
  <c r="G27" i="26"/>
  <c r="G24" i="26" s="1"/>
  <c r="E50" i="26"/>
  <c r="G53" i="26"/>
  <c r="C50" i="26"/>
  <c r="H52" i="26"/>
  <c r="C55" i="26"/>
  <c r="H41" i="26"/>
  <c r="F40" i="26"/>
  <c r="E52" i="26"/>
  <c r="E42" i="26"/>
  <c r="C67" i="26"/>
  <c r="G35" i="26"/>
  <c r="F43" i="26"/>
  <c r="F31" i="26"/>
  <c r="B45" i="26"/>
  <c r="D32" i="26"/>
  <c r="E40" i="26"/>
  <c r="H42" i="26"/>
  <c r="G44" i="26"/>
  <c r="B33" i="26"/>
  <c r="C47" i="26"/>
  <c r="C36" i="26"/>
  <c r="C33" i="26"/>
  <c r="C27" i="26"/>
  <c r="D31" i="26"/>
  <c r="B28" i="26"/>
  <c r="E55" i="26"/>
  <c r="C73" i="26"/>
  <c r="H51" i="26"/>
  <c r="B58" i="26"/>
  <c r="G69" i="26"/>
  <c r="E51" i="26"/>
  <c r="H46" i="26"/>
  <c r="B48" i="26"/>
  <c r="B49" i="26"/>
  <c r="F53" i="26"/>
  <c r="D38" i="26"/>
  <c r="D46" i="26"/>
  <c r="B40" i="26"/>
  <c r="C46" i="26"/>
  <c r="H32" i="26"/>
  <c r="C40" i="26"/>
  <c r="H48" i="26"/>
  <c r="B41" i="26"/>
  <c r="B30" i="26"/>
  <c r="H37" i="26"/>
  <c r="H39" i="26"/>
  <c r="G51" i="26"/>
  <c r="F42" i="26"/>
  <c r="D42" i="26"/>
  <c r="B31" i="26"/>
  <c r="H30" i="26"/>
  <c r="G30" i="26"/>
  <c r="F28" i="26"/>
  <c r="E31" i="26"/>
  <c r="D54" i="26"/>
  <c r="H64" i="26"/>
  <c r="G50" i="26"/>
  <c r="C56" i="26"/>
  <c r="C63" i="26"/>
  <c r="D50" i="26"/>
  <c r="G45" i="26"/>
  <c r="G46" i="26"/>
  <c r="G47" i="26"/>
  <c r="G48" i="26"/>
  <c r="C37" i="26"/>
  <c r="G55" i="26"/>
  <c r="H38" i="26"/>
  <c r="G43" i="26"/>
  <c r="G31" i="26"/>
  <c r="F38" i="26"/>
  <c r="E45" i="26"/>
  <c r="F39" i="26"/>
  <c r="B68" i="26"/>
  <c r="G36" i="26"/>
  <c r="B39" i="26"/>
  <c r="D44" i="26"/>
  <c r="G39" i="26"/>
  <c r="F34" i="26"/>
  <c r="D30" i="26"/>
  <c r="C30" i="26"/>
  <c r="D29" i="26"/>
  <c r="E27" i="26"/>
  <c r="G28" i="26"/>
  <c r="B118" i="26"/>
  <c r="B52" i="26"/>
  <c r="F58" i="26"/>
  <c r="F71" i="26"/>
  <c r="H53" i="26"/>
  <c r="G57" i="26"/>
  <c r="G62" i="26"/>
  <c r="E43" i="26"/>
  <c r="E44" i="26"/>
  <c r="D45" i="26"/>
  <c r="H44" i="26"/>
  <c r="H34" i="26"/>
  <c r="F47" i="26"/>
  <c r="F36" i="26"/>
  <c r="D40" i="26"/>
  <c r="E57" i="26"/>
  <c r="F35" i="26"/>
  <c r="E41" i="26"/>
  <c r="E36" i="26"/>
  <c r="B47" i="26"/>
  <c r="G54" i="26"/>
  <c r="D36" i="26"/>
  <c r="C38" i="26"/>
  <c r="G34" i="26"/>
  <c r="E34" i="26"/>
  <c r="B29" i="26"/>
  <c r="H28" i="26"/>
  <c r="D27" i="26"/>
  <c r="C32" i="26"/>
  <c r="E24" i="26"/>
  <c r="E23" i="26" s="1"/>
  <c r="C43" i="26"/>
  <c r="G33" i="26"/>
  <c r="H45" i="26"/>
  <c r="E35" i="26"/>
  <c r="G38" i="26"/>
  <c r="E49" i="26"/>
  <c r="B34" i="26"/>
  <c r="F54" i="26"/>
  <c r="B35" i="26"/>
  <c r="B44" i="26"/>
  <c r="D48" i="26"/>
  <c r="C35" i="26"/>
  <c r="H35" i="26"/>
  <c r="F33" i="26"/>
  <c r="E38" i="26"/>
  <c r="E28" i="26"/>
  <c r="D28" i="26"/>
  <c r="H29" i="26"/>
  <c r="O38" i="35"/>
  <c r="J106" i="35" l="1"/>
  <c r="K81" i="35" l="1"/>
  <c r="K106" i="35" l="1"/>
  <c r="L81" i="35" s="1"/>
  <c r="L106" i="35" l="1"/>
  <c r="M81" i="35" s="1"/>
  <c r="M106" i="35" l="1"/>
  <c r="N81" i="35" s="1"/>
  <c r="N106" i="35" s="1"/>
  <c r="O106" i="3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Ryan Flanagan</author>
  </authors>
  <commentList>
    <comment ref="B5" authorId="0" shapeId="0" xr:uid="{00000000-0006-0000-0200-000001000000}">
      <text>
        <r>
          <rPr>
            <b/>
            <sz val="9"/>
            <color indexed="81"/>
            <rFont val="Tahoma"/>
            <family val="2"/>
          </rPr>
          <t xml:space="preserve">Explanation:
</t>
        </r>
        <r>
          <rPr>
            <sz val="9"/>
            <color indexed="81"/>
            <rFont val="Tahoma"/>
            <family val="2"/>
          </rPr>
          <t xml:space="preserve">
Enter Loan values in cells E10, E12 and E13. Loan summary in cells E15 through E18 and Loan table are automatically updated</t>
        </r>
      </text>
    </comment>
    <comment ref="G18" authorId="0" shapeId="0" xr:uid="{00000000-0006-0000-0200-000002000000}">
      <text>
        <r>
          <rPr>
            <b/>
            <sz val="9"/>
            <color indexed="81"/>
            <rFont val="Tahoma"/>
            <family val="2"/>
          </rPr>
          <t>Please select an option from the dropdown menu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Jane Cormack</author>
  </authors>
  <commentList>
    <comment ref="B10" authorId="0" shapeId="0" xr:uid="{00000000-0006-0000-0500-000001000000}">
      <text>
        <r>
          <rPr>
            <b/>
            <sz val="10"/>
            <color indexed="81"/>
            <rFont val="Arial"/>
            <family val="2"/>
          </rPr>
          <t>Explanation</t>
        </r>
        <r>
          <rPr>
            <sz val="10"/>
            <color indexed="81"/>
            <rFont val="Arial"/>
            <family val="2"/>
          </rPr>
          <t xml:space="preserve">
This tab should be based on the month looking 6 months back - e.g. so if today was June 2018, your starting month would be January 2018. The cash flow should break down your month to month income over the past 6 months.
Click on the cell to reveal a drop down list.</t>
        </r>
      </text>
    </comment>
    <comment ref="B12" authorId="0" shapeId="0" xr:uid="{00000000-0006-0000-0500-000002000000}">
      <text>
        <r>
          <rPr>
            <b/>
            <sz val="10"/>
            <color indexed="81"/>
            <rFont val="Arial"/>
            <family val="2"/>
          </rPr>
          <t>Explanation:</t>
        </r>
        <r>
          <rPr>
            <sz val="10"/>
            <color indexed="81"/>
            <rFont val="Arial"/>
            <family val="2"/>
          </rPr>
          <t xml:space="preserve">
This is where you list any money that has come in to your business in the last six-months, such as product or service sales, equity or other investments or other forms of debt finance, like a loan.
The number of items you include will depend on your business model, but a typical revenue section usually includes between three and six items. If any of the pre-listed items are not relevant to your business, simply mark '0' in in the value field; and equally, if there are any items missing from the list, you can add them in the free fields at the bottom of the table.</t>
        </r>
      </text>
    </comment>
    <comment ref="C12" authorId="0" shapeId="0" xr:uid="{00000000-0006-0000-0500-000003000000}">
      <text>
        <r>
          <rPr>
            <b/>
            <sz val="10"/>
            <color indexed="81"/>
            <rFont val="Arial"/>
            <family val="2"/>
          </rPr>
          <t xml:space="preserve">Explanation:
</t>
        </r>
        <r>
          <rPr>
            <sz val="10"/>
            <color indexed="81"/>
            <rFont val="Arial"/>
            <family val="2"/>
          </rPr>
          <t xml:space="preserve">
Add a brief description for any items to help your Business Adviser understand each cash in-flow.</t>
        </r>
      </text>
    </comment>
    <comment ref="D12" authorId="0" shapeId="0" xr:uid="{00000000-0006-0000-0500-000004000000}">
      <text>
        <r>
          <rPr>
            <b/>
            <sz val="10"/>
            <color indexed="81"/>
            <rFont val="Arial"/>
            <family val="2"/>
          </rPr>
          <t>Explanation:</t>
        </r>
        <r>
          <rPr>
            <sz val="10"/>
            <color indexed="81"/>
            <rFont val="Arial"/>
            <family val="2"/>
          </rPr>
          <t xml:space="preserve">
Enter any money that you had at the start of this six-month period. Leave it blank if this does not apply to some/any of your items.</t>
        </r>
      </text>
    </comment>
    <comment ref="K12" authorId="0" shapeId="0" xr:uid="{00000000-0006-0000-0500-000005000000}">
      <text>
        <r>
          <rPr>
            <b/>
            <sz val="10"/>
            <color indexed="81"/>
            <rFont val="Arial"/>
            <family val="2"/>
          </rPr>
          <t>Explanation:</t>
        </r>
        <r>
          <rPr>
            <sz val="10"/>
            <color indexed="81"/>
            <rFont val="Arial"/>
            <family val="2"/>
          </rPr>
          <t xml:space="preserve">
This column will give you the six-month total for each of your cash in-flows.</t>
        </r>
      </text>
    </comment>
    <comment ref="B13" authorId="0" shapeId="0" xr:uid="{00000000-0006-0000-0500-000006000000}">
      <text>
        <r>
          <rPr>
            <b/>
            <sz val="10"/>
            <color indexed="81"/>
            <rFont val="Arial"/>
            <family val="2"/>
          </rPr>
          <t xml:space="preserve">Explanation:
</t>
        </r>
        <r>
          <rPr>
            <sz val="10"/>
            <color indexed="81"/>
            <rFont val="Arial"/>
            <family val="2"/>
          </rPr>
          <t>Enter in the value of the sales you received each month for last six-months. 
If it's easier, you may wish to break this down into different sources of revenue using the blank fields below. If this is the case, provide a clear description of what you have included in each so it is clear to your Business Adviser.</t>
        </r>
      </text>
    </comment>
    <comment ref="B14" authorId="0" shapeId="0" xr:uid="{00000000-0006-0000-0500-000007000000}">
      <text>
        <r>
          <rPr>
            <b/>
            <sz val="10"/>
            <color indexed="81"/>
            <rFont val="Arial"/>
            <family val="2"/>
          </rPr>
          <t>Explanation:</t>
        </r>
        <r>
          <rPr>
            <sz val="10"/>
            <color indexed="81"/>
            <rFont val="Arial"/>
            <family val="2"/>
          </rPr>
          <t xml:space="preserve">
This might be money that you have personally put into the business or money that your business partners, private investors or other individuals have contributed. This could also be money that you have been gifted or inherited.</t>
        </r>
      </text>
    </comment>
    <comment ref="B15" authorId="0" shapeId="0" xr:uid="{00000000-0006-0000-0500-000008000000}">
      <text>
        <r>
          <rPr>
            <b/>
            <sz val="10"/>
            <color indexed="81"/>
            <rFont val="Arial"/>
            <family val="2"/>
          </rPr>
          <t xml:space="preserve">Explanation:
</t>
        </r>
        <r>
          <rPr>
            <sz val="10"/>
            <color indexed="81"/>
            <rFont val="Arial"/>
            <family val="2"/>
          </rPr>
          <t xml:space="preserve">
Use this row for any debt based form of finance you have received, like a loan or credit facility. Please note, there should be evidence of this finance appearing in your business bank accounts.</t>
        </r>
      </text>
    </comment>
    <comment ref="B16" authorId="0" shapeId="0" xr:uid="{00000000-0006-0000-0500-000009000000}">
      <text>
        <r>
          <rPr>
            <b/>
            <sz val="10"/>
            <color indexed="81"/>
            <rFont val="Arial"/>
            <family val="2"/>
          </rPr>
          <t xml:space="preserve">Explanation:
</t>
        </r>
        <r>
          <rPr>
            <sz val="10"/>
            <color indexed="81"/>
            <rFont val="Arial"/>
            <family val="2"/>
          </rPr>
          <t xml:space="preserve">
Use these fields if your business has had any other income or cash in-flows in the last 6 months that are not covered in the above. 
Provide a description of these items in the next field.</t>
        </r>
      </text>
    </comment>
    <comment ref="B17" authorId="0" shapeId="0" xr:uid="{00000000-0006-0000-0500-00000A000000}">
      <text>
        <r>
          <rPr>
            <b/>
            <sz val="10"/>
            <color indexed="81"/>
            <rFont val="Arial"/>
            <family val="2"/>
          </rPr>
          <t xml:space="preserve">Explanation:
</t>
        </r>
        <r>
          <rPr>
            <sz val="10"/>
            <color indexed="81"/>
            <rFont val="Arial"/>
            <family val="2"/>
          </rPr>
          <t xml:space="preserve">
Use these fields if your business has had any other income or cash in-flows in the last 6 months that are not covered in the above. 
Provide a description of these items in the next field.</t>
        </r>
      </text>
    </comment>
    <comment ref="B18" authorId="0" shapeId="0" xr:uid="{00000000-0006-0000-0500-00000B000000}">
      <text>
        <r>
          <rPr>
            <b/>
            <sz val="10"/>
            <color indexed="81"/>
            <rFont val="Arial"/>
            <family val="2"/>
          </rPr>
          <t xml:space="preserve">Explanation:
</t>
        </r>
        <r>
          <rPr>
            <sz val="10"/>
            <color indexed="81"/>
            <rFont val="Arial"/>
            <family val="2"/>
          </rPr>
          <t xml:space="preserve">
Use these fields if your business has had any other income or cash in-flows in the last 6 months that are not covered in the above. 
Provide a description of these items in the next field.</t>
        </r>
      </text>
    </comment>
    <comment ref="B19" authorId="0" shapeId="0" xr:uid="{00000000-0006-0000-0500-00000C000000}">
      <text>
        <r>
          <rPr>
            <b/>
            <sz val="10"/>
            <color indexed="81"/>
            <rFont val="Arial"/>
            <family val="2"/>
          </rPr>
          <t>Explanation:</t>
        </r>
        <r>
          <rPr>
            <sz val="10"/>
            <color indexed="81"/>
            <rFont val="Arial"/>
            <family val="2"/>
          </rPr>
          <t xml:space="preserve">
Your total cash in-flow is made up of all your individual sources of income added together.</t>
        </r>
      </text>
    </comment>
    <comment ref="B22" authorId="0" shapeId="0" xr:uid="{00000000-0006-0000-0500-00000D000000}">
      <text>
        <r>
          <rPr>
            <b/>
            <sz val="10"/>
            <color indexed="81"/>
            <rFont val="Arial"/>
            <family val="2"/>
          </rPr>
          <t>Explanation:</t>
        </r>
        <r>
          <rPr>
            <sz val="10"/>
            <color indexed="81"/>
            <rFont val="Arial"/>
            <family val="2"/>
          </rPr>
          <t xml:space="preserve">
This is where you list any of the costs your business incurs, how frequently it incurs them and when these costs will take place. 
The number of items you include will depend on your business model.
If any of the pre-listed items are not relevant to your business, simply mark '0' in in the value field; and equally, if there are any items missing from the list, you can add them in the free fields at the bottom of the table.</t>
        </r>
      </text>
    </comment>
    <comment ref="C22" authorId="0" shapeId="0" xr:uid="{00000000-0006-0000-0500-00000E000000}">
      <text>
        <r>
          <rPr>
            <b/>
            <sz val="10"/>
            <color indexed="81"/>
            <rFont val="Arial"/>
            <family val="2"/>
          </rPr>
          <t xml:space="preserve">Explanation:
</t>
        </r>
        <r>
          <rPr>
            <sz val="10"/>
            <color indexed="81"/>
            <rFont val="Arial"/>
            <family val="2"/>
          </rPr>
          <t xml:space="preserve">
Add a brief description for any items to help your Business Adviser understand each cash out-flow.</t>
        </r>
      </text>
    </comment>
    <comment ref="D22" authorId="0" shapeId="0" xr:uid="{00000000-0006-0000-0500-00000F000000}">
      <text>
        <r>
          <rPr>
            <b/>
            <sz val="10"/>
            <color indexed="81"/>
            <rFont val="Arial"/>
            <family val="2"/>
          </rPr>
          <t>Explanation:</t>
        </r>
        <r>
          <rPr>
            <sz val="10"/>
            <color indexed="81"/>
            <rFont val="Arial"/>
            <family val="2"/>
          </rPr>
          <t xml:space="preserve">
Enter any expenses that you had at the start of this six-month period. Leave it blank if this does not apply to some/any of your items.</t>
        </r>
      </text>
    </comment>
    <comment ref="K22" authorId="0" shapeId="0" xr:uid="{00000000-0006-0000-0500-000010000000}">
      <text>
        <r>
          <rPr>
            <b/>
            <sz val="10"/>
            <color indexed="81"/>
            <rFont val="Arial"/>
            <family val="2"/>
          </rPr>
          <t>Explanation:</t>
        </r>
        <r>
          <rPr>
            <sz val="10"/>
            <color indexed="81"/>
            <rFont val="Arial"/>
            <family val="2"/>
          </rPr>
          <t xml:space="preserve">
This column will give you the six-month total for each of your cash out-flows.</t>
        </r>
      </text>
    </comment>
    <comment ref="B23" authorId="0" shapeId="0" xr:uid="{00000000-0006-0000-0500-000011000000}">
      <text>
        <r>
          <rPr>
            <b/>
            <sz val="10"/>
            <color indexed="81"/>
            <rFont val="Arial"/>
            <family val="2"/>
          </rPr>
          <t xml:space="preserve">Explanation:
</t>
        </r>
        <r>
          <rPr>
            <sz val="10"/>
            <color indexed="81"/>
            <rFont val="Arial"/>
            <family val="2"/>
          </rPr>
          <t xml:space="preserve">
This is the costs you incurred to produce all of your sales over the last six-months. </t>
        </r>
      </text>
    </comment>
    <comment ref="B24" authorId="0" shapeId="0" xr:uid="{00000000-0006-0000-0500-000012000000}">
      <text>
        <r>
          <rPr>
            <b/>
            <sz val="10"/>
            <color indexed="81"/>
            <rFont val="Arial"/>
            <family val="2"/>
          </rPr>
          <t>Explanation:</t>
        </r>
        <r>
          <rPr>
            <sz val="10"/>
            <color indexed="81"/>
            <rFont val="Arial"/>
            <family val="2"/>
          </rPr>
          <t xml:space="preserve">
You may be leasing your own venue, paying a membership fee to a hotdesking work hub, or working in a retail space. What costs did you incur to do this for each of the last six-months?</t>
        </r>
      </text>
    </comment>
    <comment ref="B25" authorId="0" shapeId="0" xr:uid="{00000000-0006-0000-0500-000013000000}">
      <text>
        <r>
          <rPr>
            <b/>
            <sz val="10"/>
            <color indexed="81"/>
            <rFont val="Arial"/>
            <family val="2"/>
          </rPr>
          <t>Explanation:</t>
        </r>
        <r>
          <rPr>
            <sz val="10"/>
            <color indexed="81"/>
            <rFont val="Arial"/>
            <family val="2"/>
          </rPr>
          <t xml:space="preserve">
If you have a business premises or work from a home office, then it is likely that you will have been paying business rates to your local council.</t>
        </r>
      </text>
    </comment>
    <comment ref="B26" authorId="0" shapeId="0" xr:uid="{00000000-0006-0000-0500-000014000000}">
      <text>
        <r>
          <rPr>
            <b/>
            <sz val="10"/>
            <color indexed="81"/>
            <rFont val="Arial"/>
            <family val="2"/>
          </rPr>
          <t xml:space="preserve">Explanation:
</t>
        </r>
        <r>
          <rPr>
            <sz val="10"/>
            <color indexed="81"/>
            <rFont val="Arial"/>
            <family val="2"/>
          </rPr>
          <t xml:space="preserve">You can group all of your utilities together into one monthly line item. This might include things like your gas, electricity or water payments you made for your business in the last six-months.
</t>
        </r>
      </text>
    </comment>
    <comment ref="B27" authorId="0" shapeId="0" xr:uid="{00000000-0006-0000-0500-000015000000}">
      <text>
        <r>
          <rPr>
            <b/>
            <sz val="10"/>
            <color indexed="81"/>
            <rFont val="Arial"/>
            <family val="2"/>
          </rPr>
          <t xml:space="preserve">Explanation:
</t>
        </r>
        <r>
          <rPr>
            <sz val="10"/>
            <color indexed="81"/>
            <rFont val="Arial"/>
            <family val="2"/>
          </rPr>
          <t>Did you pay insurance for any aspect of your business in the last six-months? This could be anything from premises, stock or equipment insurance to personal or employee liability insurance.</t>
        </r>
      </text>
    </comment>
    <comment ref="B28" authorId="0" shapeId="0" xr:uid="{00000000-0006-0000-0500-000016000000}">
      <text>
        <r>
          <rPr>
            <b/>
            <sz val="10"/>
            <color indexed="81"/>
            <rFont val="Arial"/>
            <family val="2"/>
          </rPr>
          <t xml:space="preserve">Explanation:
</t>
        </r>
        <r>
          <rPr>
            <sz val="10"/>
            <color indexed="81"/>
            <rFont val="Arial"/>
            <family val="2"/>
          </rPr>
          <t xml:space="preserve">
Think about any costs you incurred for this line item across your business, including the cost for each individual staff member if relevant.</t>
        </r>
      </text>
    </comment>
    <comment ref="B29" authorId="0" shapeId="0" xr:uid="{00000000-0006-0000-0500-000017000000}">
      <text>
        <r>
          <rPr>
            <b/>
            <sz val="10"/>
            <color indexed="81"/>
            <rFont val="Arial"/>
            <family val="2"/>
          </rPr>
          <t xml:space="preserve">Explanation:
</t>
        </r>
        <r>
          <rPr>
            <sz val="10"/>
            <color indexed="81"/>
            <rFont val="Arial"/>
            <family val="2"/>
          </rPr>
          <t xml:space="preserve">Think about what money you used to promote your business and drive sales in the last six-months. </t>
        </r>
      </text>
    </comment>
    <comment ref="B30" authorId="0" shapeId="0" xr:uid="{00000000-0006-0000-0500-000018000000}">
      <text>
        <r>
          <rPr>
            <b/>
            <sz val="10"/>
            <color indexed="81"/>
            <rFont val="Arial"/>
            <family val="2"/>
          </rPr>
          <t xml:space="preserve">Explanation:
</t>
        </r>
        <r>
          <rPr>
            <sz val="10"/>
            <color indexed="81"/>
            <rFont val="Arial"/>
            <family val="2"/>
          </rPr>
          <t>If you use a vehicle to operate your business, how much did you spend each month on fuel, insurance, registration, repairs?</t>
        </r>
      </text>
    </comment>
    <comment ref="B31" authorId="0" shapeId="0" xr:uid="{00000000-0006-0000-0500-000019000000}">
      <text>
        <r>
          <rPr>
            <b/>
            <sz val="10"/>
            <color indexed="81"/>
            <rFont val="Arial"/>
            <family val="2"/>
          </rPr>
          <t xml:space="preserve">Explanation:
</t>
        </r>
        <r>
          <rPr>
            <sz val="10"/>
            <color indexed="81"/>
            <rFont val="Arial"/>
            <family val="2"/>
          </rPr>
          <t xml:space="preserve">
This is the cost of purchasing or leasing equipment to produce your product(s) and/or service(s), or the use of software to support you in delivering your product(s) and/or service(s).</t>
        </r>
      </text>
    </comment>
    <comment ref="B32" authorId="0" shapeId="0" xr:uid="{00000000-0006-0000-0500-00001A000000}">
      <text>
        <r>
          <rPr>
            <b/>
            <sz val="10"/>
            <color indexed="81"/>
            <rFont val="Arial"/>
            <family val="2"/>
          </rPr>
          <t xml:space="preserve">Explanation:
</t>
        </r>
        <r>
          <rPr>
            <sz val="10"/>
            <color indexed="81"/>
            <rFont val="Arial"/>
            <family val="2"/>
          </rPr>
          <t>Every business incurs administrative costs, whether it is postage stamps to send out your product(s) and/or service(s), stationery products for you and your team, or printing facilities. How much did you spend in the last six-months?</t>
        </r>
      </text>
    </comment>
    <comment ref="B33" authorId="0" shapeId="0" xr:uid="{00000000-0006-0000-0500-00001B000000}">
      <text>
        <r>
          <rPr>
            <b/>
            <sz val="10"/>
            <color indexed="81"/>
            <rFont val="Arial"/>
            <family val="2"/>
          </rPr>
          <t xml:space="preserve">Explanation:
</t>
        </r>
        <r>
          <rPr>
            <sz val="10"/>
            <color indexed="81"/>
            <rFont val="Arial"/>
            <family val="2"/>
          </rPr>
          <t>If you run a product based business then you may incur monthly fees for transport and delivery of your goods.</t>
        </r>
      </text>
    </comment>
    <comment ref="B34" authorId="0" shapeId="0" xr:uid="{00000000-0006-0000-0500-00001C000000}">
      <text>
        <r>
          <rPr>
            <b/>
            <sz val="10"/>
            <color indexed="81"/>
            <rFont val="Arial"/>
            <family val="2"/>
          </rPr>
          <t xml:space="preserve">Explanation:
</t>
        </r>
        <r>
          <rPr>
            <sz val="10"/>
            <color indexed="81"/>
            <rFont val="Arial"/>
            <family val="2"/>
          </rPr>
          <t>Think about any professional services you used in the last six-months to manage your business. This might have been on a retainer or ad-hoc basis. 
For example, a lawyer, accountant, designer or marketing consultant.</t>
        </r>
      </text>
    </comment>
    <comment ref="B35" authorId="0" shapeId="0" xr:uid="{00000000-0006-0000-0500-00001D000000}">
      <text>
        <r>
          <rPr>
            <b/>
            <sz val="10"/>
            <color indexed="81"/>
            <rFont val="Arial"/>
            <family val="2"/>
          </rPr>
          <t>Explanation:</t>
        </r>
        <r>
          <rPr>
            <sz val="10"/>
            <color indexed="81"/>
            <rFont val="Arial"/>
            <family val="2"/>
          </rPr>
          <t xml:space="preserve">
These cells are based on how much you have drawn from the business as a salary to cover your expenses in the last six-months. These drawings should appear on your bank statements and may have been withdrawn as a one-off payment each month or as numerous payments throughout the month.
Either way, reflect the total monthly amount in this row.</t>
        </r>
      </text>
    </comment>
    <comment ref="B36" authorId="0" shapeId="0" xr:uid="{00000000-0006-0000-0500-00001E000000}">
      <text>
        <r>
          <rPr>
            <b/>
            <sz val="10"/>
            <color indexed="81"/>
            <rFont val="Arial"/>
            <family val="2"/>
          </rPr>
          <t xml:space="preserve">Explanation:
</t>
        </r>
        <r>
          <rPr>
            <sz val="10"/>
            <color indexed="81"/>
            <rFont val="Arial"/>
            <family val="2"/>
          </rPr>
          <t xml:space="preserve">
If you hired staff, whether full time or part time, then this is where you can reflect the amount of money you spent each month on staff salaries, national insurance contributions and staff pensions etc.</t>
        </r>
      </text>
    </comment>
    <comment ref="B37" authorId="0" shapeId="0" xr:uid="{00000000-0006-0000-0500-00001F000000}">
      <text>
        <r>
          <rPr>
            <b/>
            <sz val="10"/>
            <color indexed="81"/>
            <rFont val="Arial"/>
            <family val="2"/>
          </rPr>
          <t xml:space="preserve">Explanation:
</t>
        </r>
        <r>
          <rPr>
            <sz val="10"/>
            <color indexed="81"/>
            <rFont val="Arial"/>
            <family val="2"/>
          </rPr>
          <t xml:space="preserve">This should be the monthly repayments you made on your original Start Up Loan for the last six-months (unless you have already repaid your loan in full at any time durin this period).
</t>
        </r>
      </text>
    </comment>
    <comment ref="E37" authorId="0" shapeId="0" xr:uid="{00000000-0006-0000-0500-000020000000}">
      <text>
        <r>
          <rPr>
            <sz val="11"/>
            <color indexed="8"/>
            <rFont val="Helvetica"/>
          </rPr>
          <t xml:space="preserve">Jane Cormack:
Tip:
Your monthly loan repayments should have been the same each month, unless you repaid your loan in full at any time during the last six-months. 
Simply enter the monthly amount in this first cell, and this will automatically carry it across for the remaining six-months.
</t>
        </r>
      </text>
    </comment>
    <comment ref="B38" authorId="0" shapeId="0" xr:uid="{00000000-0006-0000-0500-000021000000}">
      <text>
        <r>
          <rPr>
            <b/>
            <sz val="10"/>
            <color indexed="81"/>
            <rFont val="Arial"/>
            <family val="2"/>
          </rPr>
          <t xml:space="preserve">Explanation:
</t>
        </r>
        <r>
          <rPr>
            <sz val="10"/>
            <color indexed="81"/>
            <rFont val="Arial"/>
            <family val="2"/>
          </rPr>
          <t xml:space="preserve">
Use these fields if your business has had any other expenses or cash out-flows in the last six-months that are not covered in the above. 
Provide a description of these items in the next field.</t>
        </r>
      </text>
    </comment>
    <comment ref="B39" authorId="0" shapeId="0" xr:uid="{00000000-0006-0000-0500-000022000000}">
      <text>
        <r>
          <rPr>
            <b/>
            <sz val="10"/>
            <color indexed="81"/>
            <rFont val="Arial"/>
            <family val="2"/>
          </rPr>
          <t xml:space="preserve">Explanation:
</t>
        </r>
        <r>
          <rPr>
            <sz val="10"/>
            <color indexed="81"/>
            <rFont val="Arial"/>
            <family val="2"/>
          </rPr>
          <t xml:space="preserve">
Use these fields if your business has had any other expenses or cash out-flows in the last six-months that are not covered in the above. 
Provide a description of these items in the next field.</t>
        </r>
      </text>
    </comment>
    <comment ref="B40" authorId="0" shapeId="0" xr:uid="{00000000-0006-0000-0500-000023000000}">
      <text>
        <r>
          <rPr>
            <b/>
            <sz val="10"/>
            <color indexed="81"/>
            <rFont val="Arial"/>
            <family val="2"/>
          </rPr>
          <t xml:space="preserve">Explanation:
</t>
        </r>
        <r>
          <rPr>
            <sz val="10"/>
            <color indexed="81"/>
            <rFont val="Arial"/>
            <family val="2"/>
          </rPr>
          <t xml:space="preserve">
Use these fields if your business has had any other expenses or cash out-flows in the last six-months that are not covered in the above. 
Provide a description of these items in the next field.</t>
        </r>
      </text>
    </comment>
    <comment ref="B41" authorId="0" shapeId="0" xr:uid="{00000000-0006-0000-0500-000024000000}">
      <text>
        <r>
          <rPr>
            <b/>
            <sz val="10"/>
            <color indexed="81"/>
            <rFont val="Arial"/>
            <family val="2"/>
          </rPr>
          <t xml:space="preserve">Explanation:
</t>
        </r>
        <r>
          <rPr>
            <sz val="10"/>
            <color indexed="81"/>
            <rFont val="Arial"/>
            <family val="2"/>
          </rPr>
          <t xml:space="preserve">
Use these fields if your business has had any other expenses or cash out-flows in the last six-months that are not covered in the above. 
Provide a description of these items in the next field.</t>
        </r>
      </text>
    </comment>
    <comment ref="B42" authorId="0" shapeId="0" xr:uid="{00000000-0006-0000-0500-000025000000}">
      <text>
        <r>
          <rPr>
            <b/>
            <sz val="10"/>
            <color indexed="81"/>
            <rFont val="Arial"/>
            <family val="2"/>
          </rPr>
          <t xml:space="preserve">Explanation:
</t>
        </r>
        <r>
          <rPr>
            <sz val="10"/>
            <color indexed="81"/>
            <rFont val="Arial"/>
            <family val="2"/>
          </rPr>
          <t xml:space="preserve">
Use these fields if your business has had any other expenses or cash out-flows in the last six-months that are not covered in the above. 
Provide a description of these items in the next field.</t>
        </r>
      </text>
    </comment>
    <comment ref="B43" authorId="0" shapeId="0" xr:uid="{00000000-0006-0000-0500-000026000000}">
      <text>
        <r>
          <rPr>
            <b/>
            <sz val="10"/>
            <color indexed="81"/>
            <rFont val="Arial"/>
            <family val="2"/>
          </rPr>
          <t>Explanation:</t>
        </r>
        <r>
          <rPr>
            <sz val="10"/>
            <color indexed="81"/>
            <rFont val="Arial"/>
            <family val="2"/>
          </rPr>
          <t xml:space="preserve">
Your total cash out-flow is made up of all your expenses from the last six-months added together.</t>
        </r>
      </text>
    </comment>
    <comment ref="C45" authorId="0" shapeId="0" xr:uid="{00000000-0006-0000-0500-000027000000}">
      <text>
        <r>
          <rPr>
            <b/>
            <sz val="10"/>
            <color indexed="81"/>
            <rFont val="Arial"/>
            <family val="2"/>
          </rPr>
          <t xml:space="preserve">Explanation:
</t>
        </r>
        <r>
          <rPr>
            <sz val="10"/>
            <color indexed="81"/>
            <rFont val="Arial"/>
            <family val="2"/>
          </rPr>
          <t>Your net cash flow tells you the difference between what came into your business and what went out of your business over the last six-months.</t>
        </r>
      </text>
    </comment>
    <comment ref="C47" authorId="0" shapeId="0" xr:uid="{00000000-0006-0000-0500-000028000000}">
      <text>
        <r>
          <rPr>
            <b/>
            <sz val="10"/>
            <color indexed="81"/>
            <rFont val="Arial"/>
            <family val="2"/>
          </rPr>
          <t xml:space="preserve">Explanation:
</t>
        </r>
        <r>
          <rPr>
            <sz val="10"/>
            <color indexed="81"/>
            <rFont val="Arial"/>
            <family val="2"/>
          </rPr>
          <t xml:space="preserve">This is the amount of money that you had available for your business at the start of each month. You'll see this number will auto-update for each month, based on the previous months' cash flow.
</t>
        </r>
      </text>
    </comment>
    <comment ref="D47" authorId="0" shapeId="0" xr:uid="{00000000-0006-0000-0500-000029000000}">
      <text>
        <r>
          <rPr>
            <b/>
            <sz val="10"/>
            <color indexed="81"/>
            <rFont val="Arial"/>
            <family val="2"/>
          </rPr>
          <t>Explanation:</t>
        </r>
        <r>
          <rPr>
            <sz val="10"/>
            <color indexed="81"/>
            <rFont val="Arial"/>
            <family val="2"/>
          </rPr>
          <t xml:space="preserve">
Use this field to insert your balance on your business account at the start of month one (six-months ago). 
For example, if six months ago was September 2017, you should insert your business account balance at the start of that day into this cell.You can review your business bank accounts for help working this out.</t>
        </r>
      </text>
    </comment>
    <comment ref="C49" authorId="0" shapeId="0" xr:uid="{00000000-0006-0000-0500-00002A000000}">
      <text>
        <r>
          <rPr>
            <b/>
            <sz val="10"/>
            <color indexed="81"/>
            <rFont val="Arial"/>
            <family val="2"/>
          </rPr>
          <t xml:space="preserve">Explanation:
</t>
        </r>
        <r>
          <rPr>
            <sz val="10"/>
            <color indexed="81"/>
            <rFont val="Arial"/>
            <family val="2"/>
          </rPr>
          <t xml:space="preserve">This is your anticipated financial position at the end of each month, once you have brought in all your revenue, paid all your expenses and balanced your books. 
This figure is calculated by adding together whatever money is recorded in your net cash flow for a particular month with the opening balance at the start of that month.
</t>
        </r>
      </text>
    </comment>
    <comment ref="B52" authorId="0" shapeId="0" xr:uid="{00000000-0006-0000-0500-00002B000000}">
      <text>
        <r>
          <rPr>
            <b/>
            <sz val="10"/>
            <color indexed="81"/>
            <rFont val="Arial"/>
            <family val="2"/>
          </rPr>
          <t xml:space="preserve">Explanation:
</t>
        </r>
        <r>
          <rPr>
            <sz val="10"/>
            <color indexed="81"/>
            <rFont val="Arial"/>
            <family val="2"/>
          </rPr>
          <t xml:space="preserve">
This is a good place to write any notes that you want your Business Adviser to take into account when reviewing your Actual Cash Flows.
This might be if something needs further explanation or if you want to more clearly reference a figure back to something in your Business Plan.</t>
        </r>
      </text>
    </comment>
  </commentList>
</comments>
</file>

<file path=xl/sharedStrings.xml><?xml version="1.0" encoding="utf-8"?>
<sst xmlns="http://schemas.openxmlformats.org/spreadsheetml/2006/main" count="252" uniqueCount="214">
  <si>
    <t>January</t>
  </si>
  <si>
    <t>February</t>
  </si>
  <si>
    <t>March</t>
  </si>
  <si>
    <t>April</t>
  </si>
  <si>
    <t>May</t>
  </si>
  <si>
    <t>June</t>
  </si>
  <si>
    <t>July</t>
  </si>
  <si>
    <t>August</t>
  </si>
  <si>
    <t>September</t>
  </si>
  <si>
    <t>October</t>
  </si>
  <si>
    <t>November</t>
  </si>
  <si>
    <t>December</t>
  </si>
  <si>
    <t xml:space="preserve"> У цьому документі  є дві вкладки, які необхідно заповнити як частину вашої заявки на отримання гранту 
 У вкладці "ПОРАДИ" ви знайдете опис шаблону з розрахунку фінансового плану з порадами щодо його заповнення
 Дані шаблони створені для оформлення бізнес-плану при наданні заявки на отримання гранту. При оцінюванні бізнес-плану ми будемо орієнтуватися на надані Вами дані, тому, будь ласка, уважно перевірте інформацію перед відправкою. Після отримання заявки виправлення не допускаються.
Нарешті, не забудьте зберегти свій документ під час його заповнення шаблонів.</t>
  </si>
  <si>
    <t>БІЗНЕС-ПЛАН (ПЛАН МІКРОПІДПРИЄМНИЦТВА)</t>
  </si>
  <si>
    <t>Розділ 1 – Інформація про підприємця / підприємтсво</t>
  </si>
  <si>
    <t>1.1 ПІБ підприємця / Назва підприємтсва</t>
  </si>
  <si>
    <t>1.2 Організаційно-правова форма та назва підприємства</t>
  </si>
  <si>
    <t>1.3 Коротка інформація про діяльність станом на сьогодні</t>
  </si>
  <si>
    <t>1.4 Місце розташування підприємства та район збуту продукції</t>
  </si>
  <si>
    <t>1.5 Інформація про власників (для підприємств)</t>
  </si>
  <si>
    <t>1.5 Контактна інформація підприємця</t>
  </si>
  <si>
    <t>Мобільний телефон</t>
  </si>
  <si>
    <t>E-mail</t>
  </si>
  <si>
    <r>
      <rPr>
        <b/>
        <sz val="12"/>
        <color theme="1"/>
        <rFont val="Arial"/>
        <family val="2"/>
        <charset val="204"/>
        <scheme val="minor"/>
      </rPr>
      <t>Розділ 2 – Короткий опис ідеї проєкту</t>
    </r>
    <r>
      <rPr>
        <sz val="11"/>
        <color theme="1"/>
        <rFont val="Arial"/>
        <family val="2"/>
        <scheme val="minor"/>
      </rPr>
      <t xml:space="preserve">
</t>
    </r>
  </si>
  <si>
    <r>
      <rPr>
        <b/>
        <sz val="12"/>
        <color theme="1"/>
        <rFont val="Arial"/>
        <family val="2"/>
        <charset val="204"/>
        <scheme val="minor"/>
      </rPr>
      <t xml:space="preserve">Опис ідеї
</t>
    </r>
    <r>
      <rPr>
        <i/>
        <sz val="9"/>
        <color theme="1"/>
        <rFont val="Arial"/>
        <family val="2"/>
        <charset val="204"/>
        <scheme val="minor"/>
      </rPr>
      <t xml:space="preserve">
головні події, що призвели до появи ідеї запропонованого проекту; головні обставини і проблеми, що виникли в теперішній час; сутність ідеї; соціальна складова проекту; стан на ринку і прогрес, що планується досягти (завоювання ринку, стабілізація на ринку, його розвиток).</t>
    </r>
  </si>
  <si>
    <r>
      <rPr>
        <b/>
        <sz val="12"/>
        <color theme="1"/>
        <rFont val="Arial"/>
        <family val="2"/>
        <charset val="204"/>
        <scheme val="minor"/>
      </rPr>
      <t>Товари або послуги, що пропонуються</t>
    </r>
    <r>
      <rPr>
        <sz val="11"/>
        <color theme="1"/>
        <rFont val="Arial"/>
        <family val="2"/>
        <charset val="204"/>
        <scheme val="minor"/>
      </rPr>
      <t xml:space="preserve">
</t>
    </r>
    <r>
      <rPr>
        <i/>
        <sz val="9"/>
        <color theme="1"/>
        <rFont val="Arial"/>
        <family val="2"/>
        <charset val="204"/>
        <scheme val="minor"/>
      </rPr>
      <t xml:space="preserve">Товари або послуги, які будуть продаватися. Підкресліть унікальні характеристики вашого товару або послуги та висвітліть відмінності між тим, що зараз є на ринку, і тим, що ви запропонуєте. 
</t>
    </r>
  </si>
  <si>
    <r>
      <rPr>
        <b/>
        <sz val="12"/>
        <color theme="1"/>
        <rFont val="Arial"/>
        <family val="2"/>
        <charset val="204"/>
        <scheme val="minor"/>
      </rPr>
      <t>Розділ 3 – Дослідження та аналіз ринку</t>
    </r>
    <r>
      <rPr>
        <sz val="11"/>
        <color theme="1"/>
        <rFont val="Arial"/>
        <family val="2"/>
        <charset val="204"/>
        <scheme val="minor"/>
      </rPr>
      <t xml:space="preserve">
Мета цього розділу представити достатню кількість фактів для того, щоб дізнатися, чи матиме Ваш товар/послуга ринок збуту, та чи зможе він досягти достатніх обсягів збуту, незважаючи на конкурентний ринок. Цей розділ один з найважчих з точки зору підготовки і один з найважливіших. Майже всі подальші розділи інвестиційної пропозиції залежать від прогнозованих обсягів збуту, отриманих у цьому розділі. Рівень реалізації, який Ви прогнозуєте, спираючись на дослідження та аналіз ринку, безпосередньо впливає на масштаби операційної діяльності, маркетинговий план та суму необхідних інвестицій.
</t>
    </r>
  </si>
  <si>
    <r>
      <rPr>
        <b/>
        <sz val="12"/>
        <color theme="1"/>
        <rFont val="Arial"/>
        <family val="2"/>
        <charset val="204"/>
        <scheme val="minor"/>
      </rPr>
      <t>Опис ринку збуту</t>
    </r>
    <r>
      <rPr>
        <sz val="11"/>
        <color theme="1"/>
        <rFont val="Arial"/>
        <family val="2"/>
        <charset val="204"/>
        <scheme val="minor"/>
      </rPr>
      <t xml:space="preserve">
</t>
    </r>
    <r>
      <rPr>
        <i/>
        <sz val="9"/>
        <color theme="1"/>
        <rFont val="Arial"/>
        <family val="2"/>
        <charset val="204"/>
        <scheme val="minor"/>
      </rPr>
      <t xml:space="preserve">Географічне розташування ринку збуту підприємства; характеристика споживачів; поточний і перспективний попит на продукцію підприємства; обсяг продажу і можливість його збільшення; аналіз можливих змін на ринку продукції підприємства в майбутньому.
</t>
    </r>
  </si>
  <si>
    <r>
      <rPr>
        <b/>
        <sz val="12"/>
        <color theme="1"/>
        <rFont val="Arial"/>
        <family val="2"/>
        <charset val="204"/>
        <scheme val="minor"/>
      </rPr>
      <t>Конкуренція</t>
    </r>
    <r>
      <rPr>
        <sz val="11"/>
        <color theme="1"/>
        <rFont val="Arial"/>
        <family val="2"/>
        <charset val="204"/>
        <scheme val="minor"/>
      </rPr>
      <t xml:space="preserve">
</t>
    </r>
    <r>
      <rPr>
        <i/>
        <sz val="9"/>
        <color theme="1"/>
        <rFont val="Arial"/>
        <family val="2"/>
        <charset val="204"/>
        <scheme val="minor"/>
      </rPr>
      <t xml:space="preserve">Надайте короткий огляд переваг конкурентних товарів та послуг. Вкажіть, чому продукти та послуги Ваших конкурентів не вдовольняють потреби споживачів. 
Визначення конкурентів на ринку: їх кількість і характеристика; переваги і недоліки продукції конкурентів у порівнянні з продукцією підприємства (за якістю, іміджем, ціною); прогноз появи нових конкурентів; прогноз появи нових технологій.
</t>
    </r>
  </si>
  <si>
    <r>
      <rPr>
        <b/>
        <sz val="12"/>
        <color theme="1"/>
        <rFont val="Arial"/>
        <family val="2"/>
        <charset val="204"/>
        <scheme val="minor"/>
      </rPr>
      <t>Клієнти</t>
    </r>
    <r>
      <rPr>
        <sz val="11"/>
        <color theme="1"/>
        <rFont val="Arial"/>
        <family val="2"/>
        <charset val="204"/>
        <scheme val="minor"/>
      </rPr>
      <t xml:space="preserve">
В</t>
    </r>
    <r>
      <rPr>
        <i/>
        <sz val="9"/>
        <color theme="1"/>
        <rFont val="Arial"/>
        <family val="2"/>
        <charset val="204"/>
        <scheme val="minor"/>
      </rPr>
      <t xml:space="preserve">изначення шляхів збуту і розподілу продукції; товарна політика: номенклатура продукції, що випускається, нові товари, модифікація товарів; порівняльний аналіз з товарами, що користуються попитом; реклама та інші канали просування продукції на ринку, планування витрат на рекламу.
</t>
    </r>
  </si>
  <si>
    <r>
      <rPr>
        <b/>
        <sz val="12"/>
        <color theme="1"/>
        <rFont val="Arial"/>
        <family val="2"/>
        <charset val="204"/>
        <scheme val="minor"/>
      </rPr>
      <t>Розділ 4 – Операційний план</t>
    </r>
    <r>
      <rPr>
        <sz val="11"/>
        <color theme="1"/>
        <rFont val="Arial"/>
        <family val="2"/>
        <charset val="204"/>
        <scheme val="minor"/>
      </rPr>
      <t xml:space="preserve">
Операційний план повинен описувати будівлі та приміщення, місце розташування, вимоги до площі, капітальне обладнання та робочу силу, які необхідні компанії для виготовлення товару чи послуги. Вказані нижче параметри досить загальні для того, щоб охопити різні види підприємств. Тільки ті з них, які важливі для вашого конкретного підприємства, повинні бути розглянуті у вашій інвестиційній пропозиції.
</t>
    </r>
  </si>
  <si>
    <r>
      <rPr>
        <b/>
        <sz val="12"/>
        <color theme="1"/>
        <rFont val="Arial"/>
        <family val="2"/>
        <charset val="204"/>
        <scheme val="minor"/>
      </rPr>
      <t>Місце розташування</t>
    </r>
    <r>
      <rPr>
        <sz val="11"/>
        <color theme="1"/>
        <rFont val="Arial"/>
        <family val="2"/>
        <charset val="204"/>
        <scheme val="minor"/>
      </rPr>
      <t xml:space="preserve">
</t>
    </r>
    <r>
      <rPr>
        <i/>
        <sz val="9"/>
        <color theme="1"/>
        <rFont val="Arial"/>
        <family val="2"/>
        <charset val="204"/>
        <scheme val="minor"/>
      </rPr>
      <t xml:space="preserve">(опишіть заплановане місце впровадження проєкту підприємства та обговоріть переваги та недоліки цього місця з огляду зручності для споживачів;  для виробництва обов’язково зазначте місце виробничих потужностей, необхідність землі та приміщень для здійснення проекту – власні чи орендовані)
</t>
    </r>
  </si>
  <si>
    <r>
      <rPr>
        <b/>
        <sz val="12"/>
        <color theme="1"/>
        <rFont val="Arial"/>
        <family val="2"/>
        <charset val="204"/>
        <scheme val="minor"/>
      </rPr>
      <t>Екологічність проєкту</t>
    </r>
    <r>
      <rPr>
        <sz val="11"/>
        <color theme="1"/>
        <rFont val="Arial"/>
        <family val="2"/>
        <charset val="204"/>
        <scheme val="minor"/>
      </rPr>
      <t xml:space="preserve">
</t>
    </r>
    <r>
      <rPr>
        <i/>
        <sz val="9"/>
        <color theme="1"/>
        <rFont val="Arial"/>
        <family val="2"/>
        <charset val="204"/>
        <scheme val="minor"/>
      </rPr>
      <t xml:space="preserve">(можливі екологічні ризики проєкту, передбачувані природоохоронні заходи, аналіз впливу продукту на навколишнє середовище)
</t>
    </r>
  </si>
  <si>
    <r>
      <rPr>
        <b/>
        <sz val="11"/>
        <color theme="1"/>
        <rFont val="Arial"/>
        <family val="2"/>
        <charset val="204"/>
        <scheme val="minor"/>
      </rPr>
      <t>Ваш досвід</t>
    </r>
    <r>
      <rPr>
        <sz val="11"/>
        <color theme="1"/>
        <rFont val="Arial"/>
        <family val="2"/>
        <charset val="204"/>
        <scheme val="minor"/>
      </rPr>
      <t xml:space="preserve">
</t>
    </r>
    <r>
      <rPr>
        <i/>
        <sz val="9"/>
        <color theme="1"/>
        <rFont val="Arial"/>
        <family val="2"/>
        <charset val="204"/>
        <scheme val="minor"/>
      </rPr>
      <t xml:space="preserve">(чи маєте Ви та/або плановані працівники у достатній кількості та якості необхідні навички для того, щоб виробляти товар або надавати послугу? Якщо Ваші (їхні) навички недостатні, опишіть види навчання, які Ви використаєте для того, щоб підвищити їх)
</t>
    </r>
  </si>
  <si>
    <r>
      <rPr>
        <b/>
        <sz val="12"/>
        <color rgb="FF000000"/>
        <rFont val="Arial"/>
        <scheme val="minor"/>
      </rPr>
      <t xml:space="preserve">Розділ 5 – Команда (людські ресурси)
</t>
    </r>
    <r>
      <rPr>
        <sz val="11"/>
        <color rgb="FF000000"/>
        <rFont val="Arial"/>
        <scheme val="minor"/>
      </rPr>
      <t xml:space="preserve">
Опишіть конкретні обов’язки та відповідальність кожного ключового члена управлінської команди. Для кожної особи наведіть стислий опис її досвіду та освіти, які відповідають здатності виконувати призначену роль. Вкажіть зарплату, яку будете виплачувати. 
</t>
    </r>
  </si>
  <si>
    <t>№</t>
  </si>
  <si>
    <t>Посада</t>
  </si>
  <si>
    <t xml:space="preserve">Наявна кількість 
працівників </t>
  </si>
  <si>
    <t>Потрібна кількість нових працівників</t>
  </si>
  <si>
    <t>Зарплата, грн.</t>
  </si>
  <si>
    <t>Обов’язки та досвід</t>
  </si>
  <si>
    <t xml:space="preserve">Розділ 6 – Очікувана сума гранту </t>
  </si>
  <si>
    <r>
      <rPr>
        <b/>
        <sz val="12"/>
        <color theme="1"/>
        <rFont val="Arial"/>
        <family val="2"/>
        <charset val="204"/>
        <scheme val="minor"/>
      </rPr>
      <t>Запрошувана сума гранту, у гривнях</t>
    </r>
    <r>
      <rPr>
        <sz val="11"/>
        <color theme="1"/>
        <rFont val="Arial"/>
        <family val="2"/>
        <charset val="204"/>
        <scheme val="minor"/>
      </rPr>
      <t xml:space="preserve">
</t>
    </r>
    <r>
      <rPr>
        <i/>
        <sz val="9"/>
        <color theme="1"/>
        <rFont val="Arial"/>
        <family val="2"/>
        <charset val="204"/>
        <scheme val="minor"/>
      </rPr>
      <t>(НЕ максимальний розмір гранту, а вартість конкретно обладнання, яке Ви запитуєте)</t>
    </r>
    <r>
      <rPr>
        <sz val="11"/>
        <color theme="1"/>
        <rFont val="Arial"/>
        <family val="2"/>
        <charset val="204"/>
        <scheme val="minor"/>
      </rPr>
      <t xml:space="preserve">
</t>
    </r>
  </si>
  <si>
    <t>Пропоновані напрямки використання гранту:</t>
  </si>
  <si>
    <r>
      <rPr>
        <sz val="12"/>
        <color theme="1"/>
        <rFont val="Arial"/>
        <family val="2"/>
        <charset val="204"/>
        <scheme val="minor"/>
      </rPr>
      <t>Стаття витрат</t>
    </r>
    <r>
      <rPr>
        <sz val="11"/>
        <color theme="1"/>
        <rFont val="Arial"/>
        <family val="2"/>
        <scheme val="minor"/>
      </rPr>
      <t xml:space="preserve">
</t>
    </r>
    <r>
      <rPr>
        <i/>
        <sz val="9"/>
        <color theme="1"/>
        <rFont val="Arial"/>
        <family val="2"/>
        <charset val="204"/>
        <scheme val="minor"/>
      </rPr>
      <t>(повна і точна назва, специфікація обладнання чи матеріалів, технічні параметри – напр. потужність, кількість обертів на хв., для меблів – розміри, матеріал, з якого виготовлені, для комп’ютерів – докладні параметри. Також потрібне посилання на товар в інтернеті)</t>
    </r>
    <r>
      <rPr>
        <sz val="11"/>
        <color theme="1"/>
        <rFont val="Arial"/>
        <family val="2"/>
        <scheme val="minor"/>
      </rPr>
      <t xml:space="preserve">
</t>
    </r>
  </si>
  <si>
    <r>
      <rPr>
        <sz val="12"/>
        <color theme="1"/>
        <rFont val="Arial"/>
        <family val="2"/>
        <charset val="204"/>
        <scheme val="minor"/>
      </rPr>
      <t>Обґрунтування потреби</t>
    </r>
    <r>
      <rPr>
        <sz val="11"/>
        <color theme="1"/>
        <rFont val="Arial"/>
        <family val="2"/>
        <scheme val="minor"/>
      </rPr>
      <t xml:space="preserve">
</t>
    </r>
    <r>
      <rPr>
        <i/>
        <sz val="9"/>
        <color theme="1"/>
        <rFont val="Arial"/>
        <family val="2"/>
        <charset val="204"/>
        <scheme val="minor"/>
      </rPr>
      <t>(для чого Вам потрібне це обладнання, як Ви будете його використовувати, яка його роль у Вашому бізнесі, чи маєте Ви навички роботи з цим обладнанням)</t>
    </r>
    <r>
      <rPr>
        <i/>
        <sz val="11"/>
        <color theme="1"/>
        <rFont val="Arial"/>
        <family val="2"/>
        <charset val="204"/>
        <scheme val="minor"/>
      </rPr>
      <t xml:space="preserve">
</t>
    </r>
  </si>
  <si>
    <t>Кількість одиниць</t>
  </si>
  <si>
    <t>Загальна середньо-
ринкова вартість в гривнях</t>
  </si>
  <si>
    <r>
      <rPr>
        <b/>
        <sz val="12"/>
        <color theme="1"/>
        <rFont val="Arial"/>
        <family val="2"/>
        <charset val="204"/>
        <scheme val="minor"/>
      </rPr>
      <t>Розділ 7 – Додатки</t>
    </r>
    <r>
      <rPr>
        <sz val="11"/>
        <color theme="1"/>
        <rFont val="Arial"/>
        <family val="2"/>
        <charset val="204"/>
        <scheme val="minor"/>
      </rPr>
      <t xml:space="preserve">
Додаткова інформація, яка підтримує або обґрунтовує Вашу інвестиційну пропозицію, завжди корисна. Далі наведені види інформації, які можуть бути корисні (їх можна надати на додаткових сторінках цього документу)</t>
    </r>
  </si>
  <si>
    <t xml:space="preserve">перелік документів згідно пункту 9.6 Положення Конкурсу </t>
  </si>
  <si>
    <t>Підпис заявника _____________________</t>
  </si>
  <si>
    <t xml:space="preserve">                                                                          Дата _________________</t>
  </si>
  <si>
    <t>Loan calculator</t>
  </si>
  <si>
    <r>
      <rPr>
        <b/>
        <sz val="14"/>
        <color rgb="FF142855"/>
        <rFont val="Arial"/>
        <family val="2"/>
      </rPr>
      <t>INSTRUCTIONS</t>
    </r>
    <r>
      <rPr>
        <b/>
        <sz val="10"/>
        <color rgb="FF142855"/>
        <rFont val="Arial"/>
        <family val="2"/>
      </rPr>
      <t xml:space="preserve">
</t>
    </r>
    <r>
      <rPr>
        <sz val="11"/>
        <color rgb="FF142855"/>
        <rFont val="Arial"/>
        <family val="2"/>
      </rPr>
      <t>Only complete fields</t>
    </r>
    <r>
      <rPr>
        <b/>
        <sz val="11"/>
        <color rgb="FF142855"/>
        <rFont val="Arial"/>
        <family val="2"/>
      </rPr>
      <t xml:space="preserve"> E10, E12 and E13. If you have a Capital Repayment Holiday, complete the Capital Repayment section.</t>
    </r>
    <r>
      <rPr>
        <sz val="11"/>
        <color rgb="FF142855"/>
        <rFont val="Arial"/>
        <family val="2"/>
      </rPr>
      <t xml:space="preserve">
1. Fill in loan value
2. Fill in loan term
3. All other fields will automatically populate
4. Scroll down to the table below to see the repayments after the CRH.
5. Go to the CFF (tab below)
6. Loan repayment row on the CFF has been automatically populated.</t>
    </r>
  </si>
  <si>
    <t>Key:</t>
  </si>
  <si>
    <t>Enter values</t>
  </si>
  <si>
    <t>Capital Repayment Holiday</t>
  </si>
  <si>
    <t>Loan amount</t>
  </si>
  <si>
    <t>Do you have a CRH?</t>
  </si>
  <si>
    <t>Annual interest rate</t>
  </si>
  <si>
    <t>No</t>
  </si>
  <si>
    <t>Yes</t>
  </si>
  <si>
    <t>Loan period in months</t>
  </si>
  <si>
    <t>Monthly payment</t>
  </si>
  <si>
    <t>Number of payments</t>
  </si>
  <si>
    <t>Total interest</t>
  </si>
  <si>
    <t>Payment for CRH Period</t>
  </si>
  <si>
    <t>Total cost of loan</t>
  </si>
  <si>
    <t>No.</t>
  </si>
  <si>
    <t>Payment
Date</t>
  </si>
  <si>
    <t>Beginning
Balance</t>
  </si>
  <si>
    <t>Payment</t>
  </si>
  <si>
    <t>Principal</t>
  </si>
  <si>
    <t>Interest</t>
  </si>
  <si>
    <t>Ending
Balance</t>
  </si>
  <si>
    <t>ПОРАДИ ЩОДО ЗАПОВНЕННЯ ШАБЛОНУ РОЗРАХУНКУ ФІНАНСОВОГО ПЛАНУ</t>
  </si>
  <si>
    <t>*</t>
  </si>
  <si>
    <t>Шаблон розроблений таким чином, щоб бути зручним у заповненні.  При заповненні вкладки "Фінансовий план" уважно дотримуйтесь інструкцій та заповнюйте його у відповідності  зі своїм проєктом. Для заповнення  просто введіть свої цифри в клітинки білого кольору на шаблонах,  клітинки світло-блакитного кольору будуть автоматично обчислюватися на підставі Ваших даних.</t>
  </si>
  <si>
    <t>Якщо Ви хочете побачити, яка формула використовується для обчислення будь-якої із синіх клітинок, або дізнатися, які клітинки використовуються в обчисленні, просто клацніть клітинку, і формула відобразиться в рядку формул у верхній частині сторінки;</t>
  </si>
  <si>
    <t>У шаблонах перераховано ряд найбільш поширених параметрів, але вони можуть не в повному обясязі бути застосовані  саме для Вашого бізнесу. Змінюйте або додавайте елементи, які необхідні для розкриття діяльності Вашого підприємства;</t>
  </si>
  <si>
    <t>Усі введені значення мають бути в тисячах гривнів з врахуванням ПДВ;</t>
  </si>
  <si>
    <t xml:space="preserve">Використовуйте текстову частину цього файлу для коментарів, щоб пояснити будь-які зроблені Вами припущення або примітки, на які б ви хотіли звернути увагу </t>
  </si>
  <si>
    <t xml:space="preserve">Ви можете отримати консультацію щодо заповнення бізнес-плану, звернувшись до тренерів через електронну пошту або в режимі он-лайн  </t>
  </si>
  <si>
    <t>Поради щодо використання Excel</t>
  </si>
  <si>
    <t>Якщо Вам потрібно перейти до наступного рядка  або створити іншу точку в тій самій клітинці, натисніть і утримуйте клавішу Alt і один раз клацніть клавішу Enter. Це буде вкладкою вниз до наступного рядка, але Ви залишитеся в тій же клітинці. Щоб зберегти зміни, внесені в комірку, натисніть Enter, коли закінчите. Не натискайте Esc, оскільки це видалить Ваші зміни.
Якщо Вам потрібно відредагувати клітинку, не видаляючи текст, який Ви вже ввели, спочатку виділіть клітинку та клацніть у рядку формул. 
Якщо Вам потрібна додаткова допомога з використанням Excel, перегляньте нашу вкладку Поради щодо Excel</t>
  </si>
  <si>
    <t>Фінансовий план на 12 місяців проєкту</t>
  </si>
  <si>
    <t>Назва суб'єкта господарської діяльності:</t>
  </si>
  <si>
    <t xml:space="preserve">Прогноз грошових потоків  — це оцінка грошей, які ви очікуєте залучити та виплатити протягом наступних 12 місяців. Важливо, що він повинен відображати всю діяльність, яку ви описали у текстовій частині свого бізнес-плану. Аналіз і прогнозування грошових потоків дозволяє прораховувати прогнозні результати вашої підприємницької діяльності. </t>
  </si>
  <si>
    <t>Увага:</t>
  </si>
  <si>
    <t>ці клітинки розраховуються автоматично, редагувати не треба</t>
  </si>
  <si>
    <t>в ці клітинки необхідно внести свої дані для здійснення розрахунку</t>
  </si>
  <si>
    <t>Сума гранту, тис.грн.</t>
  </si>
  <si>
    <t>Інвестиційний план</t>
  </si>
  <si>
    <t>Місяці періоду реалізації бізнес-плану</t>
  </si>
  <si>
    <t>Статті інвестиційних витрат</t>
  </si>
  <si>
    <t>Всього</t>
  </si>
  <si>
    <t>Придбання майна для здійснення діяльності</t>
  </si>
  <si>
    <t>Ремонт і дизайн приміщень</t>
  </si>
  <si>
    <t>Придбання технологій, патентів</t>
  </si>
  <si>
    <t>Закупівля обладнання</t>
  </si>
  <si>
    <t xml:space="preserve">Монтаж обладнання </t>
  </si>
  <si>
    <t>Придбання автотранспорту</t>
  </si>
  <si>
    <t>Розробка сайту</t>
  </si>
  <si>
    <t>Підготовка персоналу</t>
  </si>
  <si>
    <t xml:space="preserve">Інші витрати </t>
  </si>
  <si>
    <t>Всього інвестиційних витрат</t>
  </si>
  <si>
    <t>План доходів та витрат</t>
  </si>
  <si>
    <t>Статі надходжень/витрат пов'язані 
з реалізацією проєкту</t>
  </si>
  <si>
    <t>Revenue (виручка)</t>
  </si>
  <si>
    <t>Операційні витрати - всього</t>
  </si>
  <si>
    <t>Операційні витрати, пов'язані з виробництвом продукції:</t>
  </si>
  <si>
    <t>- витрати на насіння, сировину, матеріали, упаковку</t>
  </si>
  <si>
    <t>- паливо і мастильні матеріали</t>
  </si>
  <si>
    <t>- енергоносії у виробничому процесі</t>
  </si>
  <si>
    <t>- інші виробничі витрати</t>
  </si>
  <si>
    <t>Управлінські  та адміністративні витрати:</t>
  </si>
  <si>
    <t>- витрати на оренду приміщення</t>
  </si>
  <si>
    <t>- комунальні послуги (газ, світло, вода)</t>
  </si>
  <si>
    <t>- cтрахування</t>
  </si>
  <si>
    <t>- телефон та інтернет</t>
  </si>
  <si>
    <t>- охорона</t>
  </si>
  <si>
    <t>- поштові, поліграфічні, канцтовари</t>
  </si>
  <si>
    <t>- уніформа</t>
  </si>
  <si>
    <t>- інші управлінські витрати</t>
  </si>
  <si>
    <t>Витрати на реалізацію продукції:</t>
  </si>
  <si>
    <t>- реклама</t>
  </si>
  <si>
    <t>- транспорт і логістика</t>
  </si>
  <si>
    <t>- інші реалізаційні витрати</t>
  </si>
  <si>
    <t>Оплата праці:</t>
  </si>
  <si>
    <t>- оплата праці працівників</t>
  </si>
  <si>
    <t>- ЄСВ</t>
  </si>
  <si>
    <t>- оплата професійних послуг (юридичні, бухгалтерські)</t>
  </si>
  <si>
    <t>- інші витрати, пов'язані із оплатою праці</t>
  </si>
  <si>
    <t>Амортизація:</t>
  </si>
  <si>
    <t>- амортизація майна (20 років)</t>
  </si>
  <si>
    <t>- амортизація обладнання (5 років)</t>
  </si>
  <si>
    <t>- амортизація автотранспорту (5 років)</t>
  </si>
  <si>
    <t>Сплата податків і зборів</t>
  </si>
  <si>
    <t>Інші платежі</t>
  </si>
  <si>
    <t>Чистий прибуток</t>
  </si>
  <si>
    <t>Прогноз грошових потоків</t>
  </si>
  <si>
    <t>Статті надходжень/витрат</t>
  </si>
  <si>
    <t xml:space="preserve">Всього </t>
  </si>
  <si>
    <t xml:space="preserve">1. Грошові кошти на початок періоду </t>
  </si>
  <si>
    <t>2. Надходження грошових коштів, всього</t>
  </si>
  <si>
    <t xml:space="preserve">        у тому числі</t>
  </si>
  <si>
    <t>- власні кошти</t>
  </si>
  <si>
    <t>- надходження від реалізації товарів/послуг</t>
  </si>
  <si>
    <t>- розмір гранту</t>
  </si>
  <si>
    <t>3. Поточні операційні виплати, всього</t>
  </si>
  <si>
    <t>- загальновиробничі витрати</t>
  </si>
  <si>
    <t>- управлінські витрати</t>
  </si>
  <si>
    <t xml:space="preserve">- витрати на реалізацію продукції </t>
  </si>
  <si>
    <t>- внесок на користь громади (10% від суми гранту)</t>
  </si>
  <si>
    <t>- витрати на персонал</t>
  </si>
  <si>
    <t>- інші витрати</t>
  </si>
  <si>
    <t>- податки</t>
  </si>
  <si>
    <t>4. Інші виплати, всього</t>
  </si>
  <si>
    <t xml:space="preserve">      у тому числі</t>
  </si>
  <si>
    <t>- видатки на придбання активів</t>
  </si>
  <si>
    <t>- інші видатки підготовчого періоду</t>
  </si>
  <si>
    <t>5. Всього грошових виплат (ряд.3 + ряд.4)</t>
  </si>
  <si>
    <t>6. Грошові кошти на кінець періоду виплат (ряд.1 + ряд.2 - ряд.5)</t>
  </si>
  <si>
    <t>Розрахунок внеску на користь громади (10% від суми гранту)</t>
  </si>
  <si>
    <t>ACTUAL CASH FLOWS: SIX-MONTHS</t>
  </si>
  <si>
    <t>Enter your full name</t>
  </si>
  <si>
    <t>Enter your company name</t>
  </si>
  <si>
    <t>These cells auto-calculate and are locked so you can't edit them.</t>
  </si>
  <si>
    <t>Enter date</t>
  </si>
  <si>
    <t>Insert your own text/numbers into these cells as relevant.</t>
  </si>
  <si>
    <t>Select your starting month:</t>
  </si>
  <si>
    <t>MONTHS</t>
  </si>
  <si>
    <t>Cash in-flows</t>
  </si>
  <si>
    <t>Description (as required)</t>
  </si>
  <si>
    <t>Starting point</t>
  </si>
  <si>
    <t>TOTAL</t>
  </si>
  <si>
    <t>Total sales revenue</t>
  </si>
  <si>
    <t>Sources of investment</t>
  </si>
  <si>
    <t>Debt-based finance</t>
  </si>
  <si>
    <t>Enter other</t>
  </si>
  <si>
    <t>Total cash in-flows (A)</t>
  </si>
  <si>
    <t>Cash out-flows</t>
  </si>
  <si>
    <t>Cost of sales</t>
  </si>
  <si>
    <t>Rent or premises costs</t>
  </si>
  <si>
    <t>Business rates for your business premises</t>
  </si>
  <si>
    <t>Utilities (gas, electricity, water)</t>
  </si>
  <si>
    <t>Insurance</t>
  </si>
  <si>
    <t>Telephone and internet</t>
  </si>
  <si>
    <t>Marketing and advertising expenses</t>
  </si>
  <si>
    <t>Vehicle running costs</t>
  </si>
  <si>
    <t>Equipment purchase or leasing</t>
  </si>
  <si>
    <t>Postage, printing, stationery</t>
  </si>
  <si>
    <t>Transport and delivery</t>
  </si>
  <si>
    <t>Professional fees (legal, accounting etc.)</t>
  </si>
  <si>
    <t xml:space="preserve">Your salary </t>
  </si>
  <si>
    <t>n/a</t>
  </si>
  <si>
    <t>Staff costs</t>
  </si>
  <si>
    <t>Start Up Loan monthly repayment*</t>
  </si>
  <si>
    <t>Total cash out-flows (B)</t>
  </si>
  <si>
    <t>Your net cash flow (A-B)</t>
  </si>
  <si>
    <t>Your monthly opening business bank account balance</t>
  </si>
  <si>
    <t>Your closing cash position</t>
  </si>
  <si>
    <t>YOUR NOTES OR COMMENTARY</t>
  </si>
  <si>
    <t>Use this space to explain any of the information you have provided in the fields above.</t>
  </si>
  <si>
    <t>Name:</t>
  </si>
  <si>
    <t>Company Name:</t>
  </si>
  <si>
    <t>Application Number:</t>
  </si>
  <si>
    <t>Excel Tips</t>
  </si>
  <si>
    <t>If you need to go to the next line in a cell or create another bullet point in the same cell, press and hold the Alt key and click the Enter key once (Control key, option key and return key for mac users). This will tab down to the next line but you will remain in the same cell. To save the changes you have made to the cell, press Enter once you are finished. Do not press Esc as this will delete your changes.</t>
  </si>
  <si>
    <r>
      <t>If you need to edit a cell without deleting any of the text you have already typed in,</t>
    </r>
    <r>
      <rPr>
        <b/>
        <sz val="11"/>
        <color rgb="FF142855"/>
        <rFont val="Arial"/>
        <family val="2"/>
        <scheme val="minor"/>
      </rPr>
      <t xml:space="preserve"> </t>
    </r>
    <r>
      <rPr>
        <sz val="11"/>
        <color rgb="FF142855"/>
        <rFont val="Arial"/>
        <family val="2"/>
        <scheme val="minor"/>
      </rPr>
      <t>first select the cell and click in the formula bar (shown in screenshot below)</t>
    </r>
  </si>
  <si>
    <t>Wherever you click in the function box, that is where your curser will appear and you will be able to add text. Please see an example below.</t>
  </si>
  <si>
    <t>We have tried to size the answer cells appropriately so you don't have to make any changes. If, however, the paragraph you are writing is long and the text begins to go outside of the cell boundaries, expand the formula bar by hovering over the bottom line of the formula bar until the double headed arrow appears. Click and drag the arrow down and the formular bar will be expanded as shown below. Click Enter once you have completed the paragraph.</t>
  </si>
  <si>
    <t>Once you have expanded the formula bar and you are happy with the content of the cell, expand the row by clicking and dragging the row separator as shown below. Press enter to save your changes in the cell.</t>
  </si>
  <si>
    <t>To view comments on the spreadsheet, click review at the top middle of the ribbon. Next, click show comments. You should be able to move through the comments by clicking next comment or previous comment.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</si>
</sst>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0\ &quot;₴&quot;;\-#,##0\ &quot;₴&quot;"/>
    <numFmt numFmtId="43" formatCode="_-* #,##0.00_-;\-* #,##0.00_-;_-* &quot;-&quot;??_-;_-@_-"/>
    <numFmt numFmtId="164" formatCode="&quot;£&quot;#,##0;[Red]\-&quot;£&quot;#,##0"/>
    <numFmt numFmtId="165" formatCode="_-&quot;£&quot;* #,##0.00_-;\-&quot;£&quot;* #,##0.00_-;_-&quot;£&quot;* &quot;-&quot;??_-;_-@_-"/>
    <numFmt numFmtId="166" formatCode="_-* #,##0\ _₴_-;\-* #,##0\ _₴_-;_-* &quot;-&quot;\ _₴_-;_-@_-"/>
    <numFmt numFmtId="167" formatCode="_-* #,##0_-;\-* #,##0_-;_-* &quot;-&quot;??_-;_-@_-"/>
    <numFmt numFmtId="168" formatCode="&quot;£&quot;#,##0.00"/>
    <numFmt numFmtId="169" formatCode="[$£-809]#,##0;&quot;-&quot;[$£-809]#,##0"/>
    <numFmt numFmtId="170" formatCode="#,##0\ &quot;₴&quot;"/>
    <numFmt numFmtId="171" formatCode="#,##0\ [$₴-422];[Red]\-#,##0\ [$₴-422]"/>
  </numFmts>
  <fonts count="73" x14ac:knownFonts="1">
    <font>
      <sz val="11"/>
      <color theme="1"/>
      <name val="Arial"/>
      <family val="2"/>
      <scheme val="minor"/>
    </font>
    <font>
      <sz val="11"/>
      <color theme="1"/>
      <name val="Arial"/>
      <family val="2"/>
      <charset val="204"/>
      <scheme val="minor"/>
    </font>
    <font>
      <sz val="11"/>
      <color theme="1"/>
      <name val="Arial"/>
      <family val="2"/>
      <charset val="204"/>
      <scheme val="minor"/>
    </font>
    <font>
      <sz val="11"/>
      <color theme="1"/>
      <name val="Arial"/>
      <family val="2"/>
    </font>
    <font>
      <sz val="11"/>
      <color theme="1"/>
      <name val="Arial"/>
      <family val="2"/>
    </font>
    <font>
      <sz val="11"/>
      <color theme="1"/>
      <name val="Arial"/>
      <family val="2"/>
      <scheme val="minor"/>
    </font>
    <font>
      <b/>
      <sz val="11"/>
      <name val="Arial"/>
      <family val="2"/>
    </font>
    <font>
      <b/>
      <sz val="11"/>
      <color theme="1"/>
      <name val="Arial"/>
      <family val="2"/>
    </font>
    <font>
      <sz val="11"/>
      <name val="Arial"/>
      <family val="2"/>
    </font>
    <font>
      <b/>
      <sz val="16"/>
      <name val="Arial"/>
      <family val="2"/>
    </font>
    <font>
      <b/>
      <sz val="14"/>
      <name val="Arial"/>
      <family val="2"/>
    </font>
    <font>
      <b/>
      <sz val="14"/>
      <color theme="1"/>
      <name val="Arial"/>
      <family val="2"/>
    </font>
    <font>
      <b/>
      <sz val="12"/>
      <name val="Arial"/>
      <family val="2"/>
    </font>
    <font>
      <b/>
      <sz val="10"/>
      <color theme="1"/>
      <name val="Arial"/>
      <family val="2"/>
    </font>
    <font>
      <sz val="10"/>
      <color theme="1"/>
      <name val="Arial"/>
      <family val="2"/>
    </font>
    <font>
      <b/>
      <sz val="11"/>
      <color theme="0"/>
      <name val="Arial"/>
      <family val="2"/>
    </font>
    <font>
      <b/>
      <sz val="12"/>
      <color theme="0"/>
      <name val="Arial"/>
      <family val="2"/>
    </font>
    <font>
      <b/>
      <sz val="14"/>
      <color theme="0"/>
      <name val="Arial"/>
      <family val="2"/>
    </font>
    <font>
      <b/>
      <sz val="10"/>
      <color indexed="81"/>
      <name val="Arial"/>
      <family val="2"/>
    </font>
    <font>
      <sz val="10"/>
      <color indexed="81"/>
      <name val="Arial"/>
      <family val="2"/>
    </font>
    <font>
      <b/>
      <sz val="14"/>
      <color rgb="FFFFFFFF"/>
      <name val="Arial"/>
      <family val="2"/>
    </font>
    <font>
      <sz val="9"/>
      <color indexed="81"/>
      <name val="Tahoma"/>
      <family val="2"/>
    </font>
    <font>
      <sz val="16"/>
      <name val="Arial"/>
      <family val="2"/>
      <scheme val="major"/>
    </font>
    <font>
      <sz val="11"/>
      <name val="Arial"/>
      <family val="2"/>
      <scheme val="minor"/>
    </font>
    <font>
      <b/>
      <sz val="9"/>
      <color indexed="81"/>
      <name val="Tahoma"/>
      <family val="2"/>
    </font>
    <font>
      <b/>
      <sz val="10"/>
      <color theme="0"/>
      <name val="Arial"/>
      <family val="2"/>
    </font>
    <font>
      <b/>
      <sz val="14"/>
      <color rgb="FF142855"/>
      <name val="Arial"/>
      <family val="2"/>
    </font>
    <font>
      <sz val="11"/>
      <color rgb="FF142855"/>
      <name val="Arial"/>
      <family val="2"/>
    </font>
    <font>
      <sz val="11"/>
      <color theme="0"/>
      <name val="Arial"/>
      <family val="2"/>
    </font>
    <font>
      <b/>
      <sz val="18"/>
      <color rgb="FF142855"/>
      <name val="Arial"/>
      <family val="2"/>
    </font>
    <font>
      <b/>
      <sz val="22"/>
      <color rgb="FF142855"/>
      <name val="Arial"/>
      <family val="2"/>
    </font>
    <font>
      <sz val="11"/>
      <color rgb="FF002060"/>
      <name val="Arial"/>
      <family val="2"/>
    </font>
    <font>
      <b/>
      <sz val="10"/>
      <color rgb="FF142855"/>
      <name val="Arial"/>
      <family val="2"/>
    </font>
    <font>
      <b/>
      <sz val="11"/>
      <color rgb="FF142855"/>
      <name val="Arial"/>
      <family val="2"/>
    </font>
    <font>
      <sz val="12"/>
      <color theme="1"/>
      <name val="Arial"/>
      <family val="2"/>
      <scheme val="minor"/>
    </font>
    <font>
      <sz val="13"/>
      <color theme="1"/>
      <name val="Arial"/>
      <family val="2"/>
      <scheme val="minor"/>
    </font>
    <font>
      <b/>
      <sz val="14"/>
      <color rgb="FF142855"/>
      <name val="Arial"/>
      <family val="2"/>
      <scheme val="minor"/>
    </font>
    <font>
      <sz val="11"/>
      <color rgb="FF142855"/>
      <name val="Arial"/>
      <family val="2"/>
      <scheme val="minor"/>
    </font>
    <font>
      <i/>
      <sz val="11"/>
      <color rgb="FF142855"/>
      <name val="Arial"/>
      <family val="2"/>
      <scheme val="minor"/>
    </font>
    <font>
      <b/>
      <sz val="11"/>
      <color theme="4"/>
      <name val="Arial"/>
      <family val="2"/>
    </font>
    <font>
      <sz val="10"/>
      <color theme="4"/>
      <name val="Arial"/>
      <family val="2"/>
    </font>
    <font>
      <b/>
      <sz val="10"/>
      <color theme="4"/>
      <name val="Arial"/>
      <family val="2"/>
    </font>
    <font>
      <b/>
      <sz val="16"/>
      <color theme="4"/>
      <name val="Arial"/>
      <family val="2"/>
    </font>
    <font>
      <sz val="11"/>
      <color theme="4"/>
      <name val="Arial"/>
      <family val="2"/>
    </font>
    <font>
      <b/>
      <sz val="18"/>
      <color theme="4"/>
      <name val="Arial"/>
      <family val="2"/>
      <scheme val="minor"/>
    </font>
    <font>
      <b/>
      <sz val="9"/>
      <color rgb="FFFFFFFF"/>
      <name val="Arial"/>
      <family val="2"/>
    </font>
    <font>
      <b/>
      <sz val="12"/>
      <color rgb="FFFFFFFF"/>
      <name val="Arial"/>
      <family val="2"/>
    </font>
    <font>
      <sz val="14"/>
      <color theme="4"/>
      <name val="Arial"/>
      <family val="2"/>
      <scheme val="minor"/>
    </font>
    <font>
      <b/>
      <sz val="11"/>
      <color rgb="FF142855"/>
      <name val="Arial"/>
      <family val="2"/>
      <scheme val="minor"/>
    </font>
    <font>
      <b/>
      <sz val="14"/>
      <color theme="4"/>
      <name val="Arial"/>
      <family val="2"/>
    </font>
    <font>
      <b/>
      <sz val="22"/>
      <color theme="4"/>
      <name val="Arial"/>
      <family val="2"/>
    </font>
    <font>
      <sz val="16"/>
      <color theme="4"/>
      <name val="Arial"/>
      <family val="2"/>
    </font>
    <font>
      <b/>
      <sz val="12"/>
      <color theme="4"/>
      <name val="Arial"/>
      <family val="2"/>
    </font>
    <font>
      <sz val="11"/>
      <color indexed="8"/>
      <name val="Helvetica"/>
    </font>
    <font>
      <sz val="10"/>
      <color rgb="FF142855"/>
      <name val="Arial"/>
      <family val="2"/>
      <scheme val="minor"/>
    </font>
    <font>
      <b/>
      <sz val="20"/>
      <color theme="5" tint="-0.499984740745262"/>
      <name val="Arial"/>
      <family val="2"/>
    </font>
    <font>
      <b/>
      <sz val="20"/>
      <color rgb="FF002060"/>
      <name val="Arial"/>
      <family val="2"/>
    </font>
    <font>
      <b/>
      <sz val="12"/>
      <color theme="4"/>
      <name val="Arial"/>
      <family val="2"/>
      <charset val="204"/>
    </font>
    <font>
      <b/>
      <sz val="12"/>
      <color theme="1"/>
      <name val="Arial"/>
      <family val="2"/>
      <charset val="204"/>
    </font>
    <font>
      <sz val="12"/>
      <color theme="1"/>
      <name val="Arial"/>
      <family val="2"/>
      <charset val="204"/>
    </font>
    <font>
      <i/>
      <sz val="12"/>
      <color theme="1"/>
      <name val="Arial"/>
      <family val="2"/>
      <charset val="204"/>
    </font>
    <font>
      <sz val="9"/>
      <color theme="1"/>
      <name val="Arial"/>
      <family val="2"/>
      <charset val="204"/>
    </font>
    <font>
      <i/>
      <sz val="9"/>
      <color theme="1"/>
      <name val="Arial"/>
      <family val="2"/>
      <charset val="204"/>
    </font>
    <font>
      <sz val="12"/>
      <color theme="1"/>
      <name val="Arial"/>
      <family val="2"/>
      <charset val="204"/>
      <scheme val="minor"/>
    </font>
    <font>
      <b/>
      <sz val="12"/>
      <color theme="1"/>
      <name val="Arial"/>
      <family val="2"/>
      <charset val="204"/>
      <scheme val="minor"/>
    </font>
    <font>
      <i/>
      <sz val="9"/>
      <color theme="1"/>
      <name val="Arial"/>
      <family val="2"/>
      <charset val="204"/>
      <scheme val="minor"/>
    </font>
    <font>
      <i/>
      <sz val="11"/>
      <color theme="1"/>
      <name val="Arial"/>
      <family val="2"/>
      <charset val="204"/>
      <scheme val="minor"/>
    </font>
    <font>
      <sz val="10"/>
      <color rgb="FF142855"/>
      <name val="Arial"/>
      <family val="2"/>
      <charset val="204"/>
      <scheme val="minor"/>
    </font>
    <font>
      <b/>
      <sz val="11"/>
      <color theme="1"/>
      <name val="Arial"/>
      <family val="2"/>
      <charset val="204"/>
      <scheme val="minor"/>
    </font>
    <font>
      <b/>
      <sz val="10"/>
      <color theme="4"/>
      <name val="Arial"/>
      <family val="2"/>
      <charset val="204"/>
    </font>
    <font>
      <i/>
      <sz val="11"/>
      <color rgb="FFFF0000"/>
      <name val="Arial"/>
      <family val="2"/>
      <scheme val="minor"/>
    </font>
    <font>
      <b/>
      <sz val="12"/>
      <color rgb="FF000000"/>
      <name val="Arial"/>
      <scheme val="minor"/>
    </font>
    <font>
      <sz val="11"/>
      <color rgb="FF000000"/>
      <name val="Arial"/>
      <scheme val="minor"/>
    </font>
  </fonts>
  <fills count="11">
    <fill>
      <patternFill patternType="none"/>
    </fill>
    <fill>
      <patternFill patternType="gray125"/>
    </fill>
    <fill>
      <patternFill patternType="solid">
        <fgColor theme="0"/>
        <bgColor indexed="64"/>
      </patternFill>
    </fill>
    <fill>
      <patternFill patternType="solid">
        <fgColor rgb="FF142855"/>
        <bgColor indexed="64"/>
      </patternFill>
    </fill>
    <fill>
      <patternFill patternType="solid">
        <fgColor rgb="FF50C5A7"/>
        <bgColor indexed="64"/>
      </patternFill>
    </fill>
    <fill>
      <patternFill patternType="solid">
        <fgColor rgb="FF55C0FF"/>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3" tint="0.79998168889431442"/>
        <bgColor indexed="64"/>
      </patternFill>
    </fill>
    <fill>
      <patternFill patternType="solid">
        <fgColor theme="6"/>
        <bgColor rgb="FF000000"/>
      </patternFill>
    </fill>
  </fills>
  <borders count="49">
    <border>
      <left/>
      <right/>
      <top/>
      <bottom/>
      <diagonal/>
    </border>
    <border>
      <left/>
      <right/>
      <top/>
      <bottom style="double">
        <color auto="1"/>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499984740745262"/>
      </right>
      <top/>
      <bottom/>
      <diagonal/>
    </border>
    <border>
      <left/>
      <right/>
      <top/>
      <bottom style="thin">
        <color theme="1" tint="0.499984740745262"/>
      </bottom>
      <diagonal/>
    </border>
    <border>
      <left/>
      <right/>
      <top/>
      <bottom style="medium">
        <color theme="1" tint="0.499984740745262"/>
      </bottom>
      <diagonal/>
    </border>
    <border>
      <left/>
      <right style="thin">
        <color theme="1" tint="0.34998626667073579"/>
      </right>
      <top/>
      <bottom style="thin">
        <color theme="1" tint="0.499984740745262"/>
      </bottom>
      <diagonal/>
    </border>
    <border>
      <left/>
      <right/>
      <top/>
      <bottom style="hair">
        <color theme="1" tint="0.499984740745262"/>
      </bottom>
      <diagonal/>
    </border>
    <border>
      <left style="thin">
        <color theme="1" tint="0.34998626667073579"/>
      </left>
      <right/>
      <top style="thin">
        <color theme="1" tint="0.34998626667073579"/>
      </top>
      <bottom style="thin">
        <color theme="1" tint="0.34998626667073579"/>
      </bottom>
      <diagonal/>
    </border>
    <border>
      <left style="medium">
        <color rgb="FFA89497"/>
      </left>
      <right/>
      <top style="medium">
        <color rgb="FFA89497"/>
      </top>
      <bottom/>
      <diagonal/>
    </border>
    <border>
      <left/>
      <right/>
      <top style="medium">
        <color rgb="FFA89497"/>
      </top>
      <bottom/>
      <diagonal/>
    </border>
    <border>
      <left/>
      <right style="medium">
        <color rgb="FFA89497"/>
      </right>
      <top style="medium">
        <color rgb="FFA89497"/>
      </top>
      <bottom/>
      <diagonal/>
    </border>
    <border>
      <left style="medium">
        <color rgb="FFA89497"/>
      </left>
      <right/>
      <top/>
      <bottom/>
      <diagonal/>
    </border>
    <border>
      <left/>
      <right style="medium">
        <color rgb="FFA89497"/>
      </right>
      <top/>
      <bottom/>
      <diagonal/>
    </border>
    <border>
      <left style="medium">
        <color rgb="FFA89497"/>
      </left>
      <right/>
      <top/>
      <bottom style="medium">
        <color rgb="FFA89497"/>
      </bottom>
      <diagonal/>
    </border>
    <border>
      <left/>
      <right/>
      <top/>
      <bottom style="medium">
        <color rgb="FFA89497"/>
      </bottom>
      <diagonal/>
    </border>
    <border>
      <left/>
      <right style="medium">
        <color rgb="FFA89497"/>
      </right>
      <top/>
      <bottom style="medium">
        <color rgb="FFA89497"/>
      </bottom>
      <diagonal/>
    </border>
    <border>
      <left style="medium">
        <color indexed="64"/>
      </left>
      <right style="medium">
        <color rgb="FFA89497"/>
      </right>
      <top style="medium">
        <color indexed="64"/>
      </top>
      <bottom style="medium">
        <color indexed="64"/>
      </bottom>
      <diagonal/>
    </border>
    <border>
      <left style="thin">
        <color indexed="64"/>
      </left>
      <right style="medium">
        <color rgb="FFA89497"/>
      </right>
      <top/>
      <bottom style="thin">
        <color indexed="64"/>
      </bottom>
      <diagonal/>
    </border>
    <border>
      <left style="thin">
        <color indexed="64"/>
      </left>
      <right style="medium">
        <color rgb="FFA89497"/>
      </right>
      <top style="thin">
        <color indexed="64"/>
      </top>
      <bottom style="thin">
        <color indexed="64"/>
      </bottom>
      <diagonal/>
    </border>
    <border>
      <left style="thin">
        <color indexed="64"/>
      </left>
      <right style="medium">
        <color rgb="FFA89497"/>
      </right>
      <top style="thin">
        <color indexed="64"/>
      </top>
      <bottom style="medium">
        <color rgb="FFA89497"/>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A89497"/>
      </left>
      <right/>
      <top style="medium">
        <color indexed="64"/>
      </top>
      <bottom style="medium">
        <color indexed="64"/>
      </bottom>
      <diagonal/>
    </border>
    <border>
      <left/>
      <right style="medium">
        <color rgb="FFA89497"/>
      </right>
      <top style="medium">
        <color indexed="64"/>
      </top>
      <bottom style="medium">
        <color indexed="64"/>
      </bottom>
      <diagonal/>
    </border>
    <border>
      <left style="medium">
        <color rgb="FFA89497"/>
      </left>
      <right/>
      <top style="medium">
        <color rgb="FFA89497"/>
      </top>
      <bottom style="medium">
        <color indexed="64"/>
      </bottom>
      <diagonal/>
    </border>
    <border>
      <left/>
      <right/>
      <top style="medium">
        <color rgb="FFA89497"/>
      </top>
      <bottom style="medium">
        <color indexed="64"/>
      </bottom>
      <diagonal/>
    </border>
    <border>
      <left/>
      <right/>
      <top style="medium">
        <color indexed="64"/>
      </top>
      <bottom style="medium">
        <color indexed="64"/>
      </bottom>
      <diagonal/>
    </border>
    <border>
      <left style="thin">
        <color theme="4"/>
      </left>
      <right/>
      <top/>
      <bottom/>
      <diagonal/>
    </border>
    <border>
      <left/>
      <right/>
      <top/>
      <bottom style="double">
        <color theme="4"/>
      </bottom>
      <diagonal/>
    </border>
    <border>
      <left style="thin">
        <color theme="4"/>
      </left>
      <right style="thin">
        <color theme="4"/>
      </right>
      <top style="thin">
        <color theme="4"/>
      </top>
      <bottom style="thin">
        <color theme="4"/>
      </bottom>
      <diagonal/>
    </border>
    <border>
      <left/>
      <right/>
      <top/>
      <bottom style="thin">
        <color auto="1"/>
      </bottom>
      <diagonal/>
    </border>
    <border>
      <left style="thin">
        <color rgb="FFA89497"/>
      </left>
      <right style="thin">
        <color rgb="FFA89497"/>
      </right>
      <top style="thin">
        <color rgb="FFA89497"/>
      </top>
      <bottom style="thin">
        <color rgb="FFA89497"/>
      </bottom>
      <diagonal/>
    </border>
    <border>
      <left style="thin">
        <color rgb="FFA89497"/>
      </left>
      <right style="thin">
        <color rgb="FFA89497"/>
      </right>
      <top/>
      <bottom style="thin">
        <color rgb="FFA89497"/>
      </bottom>
      <diagonal/>
    </border>
    <border>
      <left style="medium">
        <color rgb="FFA89497"/>
      </left>
      <right/>
      <top style="medium">
        <color rgb="FFA89497"/>
      </top>
      <bottom style="thin">
        <color rgb="FFEDE9D9"/>
      </bottom>
      <diagonal/>
    </border>
    <border>
      <left/>
      <right/>
      <top style="medium">
        <color rgb="FFA89497"/>
      </top>
      <bottom style="thin">
        <color rgb="FFEDE9D9"/>
      </bottom>
      <diagonal/>
    </border>
    <border>
      <left/>
      <right style="medium">
        <color rgb="FFA89497"/>
      </right>
      <top style="medium">
        <color rgb="FFA89497"/>
      </top>
      <bottom style="thin">
        <color rgb="FFEDE9D9"/>
      </bottom>
      <diagonal/>
    </border>
    <border>
      <left style="medium">
        <color rgb="FFA89497"/>
      </left>
      <right style="thin">
        <color theme="1" tint="0.499984740745262"/>
      </right>
      <top style="medium">
        <color rgb="FFA89497"/>
      </top>
      <bottom/>
      <diagonal/>
    </border>
    <border>
      <left/>
      <right style="thin">
        <color theme="1" tint="0.499984740745262"/>
      </right>
      <top style="medium">
        <color rgb="FFA89497"/>
      </top>
      <bottom/>
      <diagonal/>
    </border>
    <border>
      <left style="thin">
        <color theme="1" tint="0.499984740745262"/>
      </left>
      <right style="thin">
        <color theme="1" tint="0.499984740745262"/>
      </right>
      <top style="medium">
        <color rgb="FFA89497"/>
      </top>
      <bottom/>
      <diagonal/>
    </border>
    <border>
      <left/>
      <right style="thin">
        <color rgb="FFA89497"/>
      </right>
      <top style="thin">
        <color rgb="FFA89497"/>
      </top>
      <bottom style="thin">
        <color rgb="FFA89497"/>
      </bottom>
      <diagonal/>
    </border>
    <border>
      <left style="thin">
        <color indexed="64"/>
      </left>
      <right style="thin">
        <color indexed="64"/>
      </right>
      <top style="thin">
        <color indexed="64"/>
      </top>
      <bottom style="thin">
        <color indexed="64"/>
      </bottom>
      <diagonal/>
    </border>
    <border>
      <left style="medium">
        <color rgb="FFBFBFBF"/>
      </left>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3">
    <xf numFmtId="0" fontId="0" fillId="0" borderId="0"/>
    <xf numFmtId="43" fontId="5" fillId="0" borderId="0" applyFont="0" applyFill="0" applyBorder="0" applyAlignment="0" applyProtection="0"/>
    <xf numFmtId="165" fontId="5" fillId="0" borderId="0" applyFont="0" applyFill="0" applyBorder="0" applyAlignment="0" applyProtection="0"/>
    <xf numFmtId="0" fontId="4" fillId="0" borderId="0"/>
    <xf numFmtId="0" fontId="22" fillId="0" borderId="8" applyNumberFormat="0" applyFill="0" applyProtection="0">
      <alignment horizontal="left"/>
    </xf>
    <xf numFmtId="0" fontId="23" fillId="0" borderId="0">
      <alignment horizontal="right"/>
    </xf>
    <xf numFmtId="0" fontId="23" fillId="0" borderId="0" applyNumberFormat="0" applyFill="0" applyProtection="0">
      <alignment horizontal="right" indent="1"/>
    </xf>
    <xf numFmtId="0" fontId="23" fillId="0" borderId="0" applyNumberFormat="0" applyFont="0" applyFill="0" applyBorder="0" applyProtection="0">
      <alignment horizontal="left" indent="5"/>
    </xf>
    <xf numFmtId="165" fontId="23" fillId="0" borderId="0" applyFont="0" applyFill="0" applyBorder="0" applyAlignment="0" applyProtection="0"/>
    <xf numFmtId="10" fontId="23" fillId="0" borderId="0" applyFont="0" applyFill="0" applyBorder="0" applyAlignment="0" applyProtection="0"/>
    <xf numFmtId="1" fontId="23" fillId="0" borderId="0" applyFont="0" applyFill="0" applyBorder="0" applyProtection="0">
      <alignment horizontal="right"/>
    </xf>
    <xf numFmtId="14" fontId="23" fillId="0" borderId="0" applyFont="0" applyFill="0" applyBorder="0">
      <alignment horizontal="right"/>
    </xf>
    <xf numFmtId="0" fontId="23" fillId="0" borderId="0" applyNumberFormat="0" applyFont="0" applyFill="0" applyBorder="0" applyProtection="0">
      <alignment horizontal="center" wrapText="1"/>
    </xf>
  </cellStyleXfs>
  <cellXfs count="319">
    <xf numFmtId="0" fontId="0" fillId="0" borderId="0" xfId="0"/>
    <xf numFmtId="167" fontId="6" fillId="2" borderId="0" xfId="1" applyNumberFormat="1" applyFont="1" applyFill="1" applyBorder="1" applyProtection="1"/>
    <xf numFmtId="0" fontId="14" fillId="0" borderId="0" xfId="0" applyFont="1"/>
    <xf numFmtId="0" fontId="8" fillId="0" borderId="0" xfId="5" applyFont="1">
      <alignment horizontal="right"/>
    </xf>
    <xf numFmtId="0" fontId="11" fillId="2" borderId="0" xfId="0" applyFont="1" applyFill="1"/>
    <xf numFmtId="0" fontId="0" fillId="2" borderId="0" xfId="0" applyFill="1" applyAlignment="1">
      <alignment vertical="top"/>
    </xf>
    <xf numFmtId="0" fontId="0" fillId="2" borderId="1" xfId="0" applyFill="1" applyBorder="1" applyAlignment="1">
      <alignment horizontal="left" vertical="top"/>
    </xf>
    <xf numFmtId="0" fontId="0" fillId="2" borderId="1" xfId="0" applyFill="1" applyBorder="1" applyAlignment="1">
      <alignment vertical="top"/>
    </xf>
    <xf numFmtId="0" fontId="0" fillId="0" borderId="0" xfId="0" applyAlignment="1">
      <alignment vertical="top"/>
    </xf>
    <xf numFmtId="0" fontId="0" fillId="0" borderId="0" xfId="0" applyAlignment="1">
      <alignment horizontal="left" vertical="top"/>
    </xf>
    <xf numFmtId="0" fontId="0" fillId="2" borderId="0" xfId="0" applyFill="1" applyAlignment="1">
      <alignment horizontal="left" vertical="top"/>
    </xf>
    <xf numFmtId="0" fontId="0" fillId="2" borderId="0" xfId="0" applyFill="1" applyAlignment="1">
      <alignment horizontal="left" vertical="top" wrapText="1"/>
    </xf>
    <xf numFmtId="0" fontId="35" fillId="2" borderId="0" xfId="0" applyFont="1" applyFill="1" applyAlignment="1">
      <alignment vertical="top"/>
    </xf>
    <xf numFmtId="0" fontId="36" fillId="2" borderId="0" xfId="0" applyFont="1" applyFill="1" applyAlignment="1">
      <alignment horizontal="left" vertical="top"/>
    </xf>
    <xf numFmtId="0" fontId="37" fillId="2" borderId="0" xfId="0" applyFont="1" applyFill="1" applyAlignment="1">
      <alignment vertical="top"/>
    </xf>
    <xf numFmtId="0" fontId="0" fillId="2" borderId="0" xfId="0" applyFill="1" applyAlignment="1">
      <alignment vertical="top" wrapText="1"/>
    </xf>
    <xf numFmtId="0" fontId="35" fillId="2" borderId="0" xfId="0" applyFont="1" applyFill="1" applyAlignment="1">
      <alignment vertical="top" wrapText="1"/>
    </xf>
    <xf numFmtId="0" fontId="23" fillId="2" borderId="0" xfId="0" applyFont="1" applyFill="1" applyAlignment="1">
      <alignment vertical="top" wrapText="1"/>
    </xf>
    <xf numFmtId="0" fontId="8" fillId="0" borderId="1" xfId="5" applyFont="1" applyBorder="1">
      <alignment horizontal="right"/>
    </xf>
    <xf numFmtId="14" fontId="43" fillId="6" borderId="0" xfId="11" applyFont="1" applyFill="1" applyBorder="1">
      <alignment horizontal="right"/>
    </xf>
    <xf numFmtId="165" fontId="43" fillId="6" borderId="0" xfId="8" applyFont="1" applyFill="1" applyBorder="1" applyAlignment="1">
      <alignment horizontal="right"/>
    </xf>
    <xf numFmtId="165" fontId="43" fillId="0" borderId="18" xfId="8" applyFont="1" applyBorder="1" applyAlignment="1" applyProtection="1">
      <alignment horizontal="right"/>
      <protection locked="0"/>
    </xf>
    <xf numFmtId="10" fontId="43" fillId="5" borderId="14" xfId="9" applyFont="1" applyFill="1" applyBorder="1" applyAlignment="1">
      <alignment horizontal="right"/>
    </xf>
    <xf numFmtId="1" fontId="43" fillId="0" borderId="18" xfId="10" applyFont="1" applyBorder="1" applyProtection="1">
      <alignment horizontal="right"/>
      <protection locked="0"/>
    </xf>
    <xf numFmtId="14" fontId="43" fillId="0" borderId="18" xfId="11" applyFont="1" applyBorder="1" applyProtection="1">
      <alignment horizontal="right"/>
      <protection locked="0"/>
    </xf>
    <xf numFmtId="165" fontId="43" fillId="5" borderId="19" xfId="8" applyFont="1" applyFill="1" applyBorder="1" applyAlignment="1">
      <alignment horizontal="right"/>
    </xf>
    <xf numFmtId="1" fontId="43" fillId="5" borderId="20" xfId="10" applyFont="1" applyFill="1" applyBorder="1">
      <alignment horizontal="right"/>
    </xf>
    <xf numFmtId="165" fontId="43" fillId="5" borderId="20" xfId="8" applyFont="1" applyFill="1" applyBorder="1" applyAlignment="1">
      <alignment horizontal="right"/>
    </xf>
    <xf numFmtId="165" fontId="43" fillId="5" borderId="21" xfId="8" applyFont="1" applyFill="1" applyBorder="1" applyAlignment="1">
      <alignment horizontal="right"/>
    </xf>
    <xf numFmtId="0" fontId="28" fillId="3" borderId="10" xfId="12" applyFont="1" applyFill="1" applyBorder="1">
      <alignment horizontal="center" wrapText="1"/>
    </xf>
    <xf numFmtId="0" fontId="28" fillId="3" borderId="11" xfId="12" applyFont="1" applyFill="1" applyBorder="1">
      <alignment horizontal="center" wrapText="1"/>
    </xf>
    <xf numFmtId="0" fontId="28" fillId="3" borderId="12" xfId="12" applyFont="1" applyFill="1" applyBorder="1">
      <alignment horizontal="center" wrapText="1"/>
    </xf>
    <xf numFmtId="1" fontId="43" fillId="6" borderId="13" xfId="10" applyFont="1" applyFill="1" applyBorder="1">
      <alignment horizontal="right"/>
    </xf>
    <xf numFmtId="165" fontId="43" fillId="6" borderId="14" xfId="8" applyFont="1" applyFill="1" applyBorder="1" applyAlignment="1">
      <alignment horizontal="right"/>
    </xf>
    <xf numFmtId="1" fontId="43" fillId="6" borderId="15" xfId="10" applyFont="1" applyFill="1" applyBorder="1">
      <alignment horizontal="right"/>
    </xf>
    <xf numFmtId="14" fontId="43" fillId="6" borderId="16" xfId="11" applyFont="1" applyFill="1" applyBorder="1">
      <alignment horizontal="right"/>
    </xf>
    <xf numFmtId="165" fontId="43" fillId="6" borderId="16" xfId="8" applyFont="1" applyFill="1" applyBorder="1" applyAlignment="1">
      <alignment horizontal="right"/>
    </xf>
    <xf numFmtId="165" fontId="43" fillId="6" borderId="17" xfId="8" applyFont="1" applyFill="1" applyBorder="1" applyAlignment="1">
      <alignment horizontal="right"/>
    </xf>
    <xf numFmtId="0" fontId="25" fillId="2" borderId="0" xfId="0" applyFont="1" applyFill="1" applyAlignment="1">
      <alignment horizontal="left" vertical="top" wrapText="1"/>
    </xf>
    <xf numFmtId="0" fontId="13" fillId="2" borderId="0" xfId="0" applyFont="1" applyFill="1" applyAlignment="1">
      <alignment horizontal="right" vertical="top"/>
    </xf>
    <xf numFmtId="0" fontId="40" fillId="2" borderId="0" xfId="0" applyFont="1" applyFill="1" applyAlignment="1">
      <alignment vertical="center" wrapText="1"/>
    </xf>
    <xf numFmtId="0" fontId="28" fillId="0" borderId="0" xfId="5" applyFont="1">
      <alignment horizontal="right"/>
    </xf>
    <xf numFmtId="0" fontId="47" fillId="2" borderId="0" xfId="0" applyFont="1" applyFill="1" applyAlignment="1" applyProtection="1">
      <alignment horizontal="right" vertical="top"/>
      <protection locked="0"/>
    </xf>
    <xf numFmtId="1" fontId="3" fillId="0" borderId="0" xfId="10" applyFont="1">
      <alignment horizontal="right"/>
    </xf>
    <xf numFmtId="14" fontId="3" fillId="0" borderId="0" xfId="11" applyFont="1">
      <alignment horizontal="right"/>
    </xf>
    <xf numFmtId="165" fontId="3" fillId="0" borderId="0" xfId="8" applyFont="1" applyAlignment="1">
      <alignment horizontal="right"/>
    </xf>
    <xf numFmtId="0" fontId="37" fillId="2" borderId="0" xfId="0" applyFont="1" applyFill="1" applyAlignment="1">
      <alignment horizontal="left" vertical="top"/>
    </xf>
    <xf numFmtId="0" fontId="29" fillId="2" borderId="0" xfId="0" applyFont="1" applyFill="1" applyAlignment="1">
      <alignment horizontal="left" vertical="top" wrapText="1"/>
    </xf>
    <xf numFmtId="0" fontId="32" fillId="2" borderId="0" xfId="0" applyFont="1" applyFill="1" applyAlignment="1">
      <alignment horizontal="left" vertical="top" wrapText="1"/>
    </xf>
    <xf numFmtId="0" fontId="43" fillId="2" borderId="0" xfId="0" applyFont="1" applyFill="1" applyProtection="1">
      <protection locked="0"/>
    </xf>
    <xf numFmtId="0" fontId="43" fillId="2" borderId="30" xfId="0" applyFont="1" applyFill="1" applyBorder="1" applyAlignment="1" applyProtection="1">
      <alignment horizontal="center"/>
      <protection locked="0"/>
    </xf>
    <xf numFmtId="0" fontId="43" fillId="2" borderId="0" xfId="0" applyFont="1" applyFill="1" applyAlignment="1" applyProtection="1">
      <alignment horizontal="center"/>
      <protection locked="0"/>
    </xf>
    <xf numFmtId="0" fontId="49" fillId="2" borderId="0" xfId="0" applyFont="1" applyFill="1" applyProtection="1">
      <protection locked="0"/>
    </xf>
    <xf numFmtId="0" fontId="50" fillId="2" borderId="0" xfId="0" applyFont="1" applyFill="1" applyAlignment="1" applyProtection="1">
      <alignment vertical="center"/>
      <protection locked="0"/>
    </xf>
    <xf numFmtId="0" fontId="42" fillId="2" borderId="0" xfId="0" applyFont="1" applyFill="1" applyAlignment="1" applyProtection="1">
      <alignment vertical="center"/>
      <protection locked="0"/>
    </xf>
    <xf numFmtId="0" fontId="42" fillId="2" borderId="0" xfId="0" applyFont="1" applyFill="1" applyAlignment="1" applyProtection="1">
      <alignment horizontal="left" vertical="center"/>
      <protection locked="0"/>
    </xf>
    <xf numFmtId="0" fontId="49" fillId="2" borderId="0" xfId="0" applyFont="1" applyFill="1" applyAlignment="1" applyProtection="1">
      <alignment horizontal="center"/>
      <protection locked="0"/>
    </xf>
    <xf numFmtId="0" fontId="43" fillId="2" borderId="31" xfId="0" applyFont="1" applyFill="1" applyBorder="1" applyAlignment="1" applyProtection="1">
      <alignment vertical="center"/>
      <protection locked="0"/>
    </xf>
    <xf numFmtId="0" fontId="39" fillId="2" borderId="0" xfId="0" applyFont="1" applyFill="1" applyAlignment="1" applyProtection="1">
      <alignment horizontal="center"/>
      <protection locked="0"/>
    </xf>
    <xf numFmtId="0" fontId="41" fillId="0" borderId="0" xfId="0" applyFont="1"/>
    <xf numFmtId="0" fontId="41" fillId="2" borderId="0" xfId="0" applyFont="1" applyFill="1"/>
    <xf numFmtId="0" fontId="49" fillId="2" borderId="0" xfId="0" applyFont="1" applyFill="1"/>
    <xf numFmtId="167" fontId="43" fillId="2" borderId="0" xfId="1" applyNumberFormat="1" applyFont="1" applyFill="1" applyBorder="1" applyAlignment="1" applyProtection="1">
      <alignment horizontal="center" vertical="center"/>
      <protection locked="0"/>
    </xf>
    <xf numFmtId="0" fontId="51" fillId="2" borderId="0" xfId="0" applyFont="1" applyFill="1" applyAlignment="1" applyProtection="1">
      <alignment horizontal="centerContinuous" vertical="center"/>
      <protection locked="0"/>
    </xf>
    <xf numFmtId="0" fontId="41" fillId="6" borderId="31" xfId="0" applyFont="1" applyFill="1" applyBorder="1" applyAlignment="1">
      <alignment horizontal="center"/>
    </xf>
    <xf numFmtId="0" fontId="41" fillId="2" borderId="31" xfId="0" applyFont="1" applyFill="1" applyBorder="1" applyAlignment="1">
      <alignment horizontal="left" vertical="center"/>
    </xf>
    <xf numFmtId="0" fontId="39" fillId="2" borderId="30" xfId="0" applyFont="1" applyFill="1" applyBorder="1" applyAlignment="1" applyProtection="1">
      <alignment horizontal="left" vertical="center"/>
      <protection locked="0"/>
    </xf>
    <xf numFmtId="0" fontId="39" fillId="2" borderId="30" xfId="0" applyFont="1" applyFill="1" applyBorder="1" applyAlignment="1" applyProtection="1">
      <alignment horizontal="center"/>
      <protection locked="0"/>
    </xf>
    <xf numFmtId="0" fontId="43" fillId="2" borderId="30" xfId="0" applyFont="1" applyFill="1" applyBorder="1" applyProtection="1">
      <protection locked="0"/>
    </xf>
    <xf numFmtId="0" fontId="43" fillId="2" borderId="0" xfId="0" applyFont="1" applyFill="1" applyAlignment="1" applyProtection="1">
      <alignment horizontal="left"/>
      <protection locked="0"/>
    </xf>
    <xf numFmtId="0" fontId="43" fillId="2" borderId="5" xfId="0" applyFont="1" applyFill="1" applyBorder="1" applyAlignment="1" applyProtection="1">
      <alignment horizontal="left"/>
      <protection locked="0"/>
    </xf>
    <xf numFmtId="0" fontId="39" fillId="0" borderId="31" xfId="0" applyFont="1" applyBorder="1" applyAlignment="1">
      <alignment vertical="center"/>
    </xf>
    <xf numFmtId="0" fontId="39" fillId="2" borderId="31" xfId="0" applyFont="1" applyFill="1" applyBorder="1" applyAlignment="1">
      <alignment horizontal="center"/>
    </xf>
    <xf numFmtId="0" fontId="39" fillId="2" borderId="0" xfId="0" applyFont="1" applyFill="1" applyAlignment="1" applyProtection="1">
      <alignment horizontal="centerContinuous"/>
      <protection locked="0"/>
    </xf>
    <xf numFmtId="0" fontId="39" fillId="2" borderId="5" xfId="0" applyFont="1" applyFill="1" applyBorder="1"/>
    <xf numFmtId="0" fontId="39" fillId="2" borderId="7" xfId="0" applyFont="1" applyFill="1" applyBorder="1" applyAlignment="1">
      <alignment horizontal="center"/>
    </xf>
    <xf numFmtId="0" fontId="52" fillId="2" borderId="0" xfId="0" applyFont="1" applyFill="1" applyAlignment="1">
      <alignment horizontal="center"/>
    </xf>
    <xf numFmtId="0" fontId="43" fillId="2" borderId="4" xfId="0" applyFont="1" applyFill="1" applyBorder="1" applyAlignment="1" applyProtection="1">
      <alignment vertical="center"/>
      <protection locked="0"/>
    </xf>
    <xf numFmtId="0" fontId="16" fillId="7" borderId="31" xfId="0" applyFont="1" applyFill="1" applyBorder="1" applyAlignment="1">
      <alignment horizontal="center" vertical="center"/>
    </xf>
    <xf numFmtId="0" fontId="15" fillId="7" borderId="31" xfId="0" applyFont="1" applyFill="1" applyBorder="1" applyAlignment="1">
      <alignment horizontal="center" vertical="center" wrapText="1"/>
    </xf>
    <xf numFmtId="0" fontId="15" fillId="7" borderId="31" xfId="0" applyFont="1" applyFill="1" applyBorder="1" applyAlignment="1">
      <alignment horizontal="center" vertical="center"/>
    </xf>
    <xf numFmtId="0" fontId="43" fillId="2" borderId="0" xfId="0" applyFont="1" applyFill="1" applyAlignment="1" applyProtection="1">
      <alignment vertical="center"/>
      <protection locked="0"/>
    </xf>
    <xf numFmtId="0" fontId="43" fillId="2" borderId="4" xfId="0" applyFont="1" applyFill="1" applyBorder="1" applyProtection="1">
      <protection locked="0"/>
    </xf>
    <xf numFmtId="0" fontId="40" fillId="8" borderId="31" xfId="0" applyFont="1" applyFill="1" applyBorder="1" applyAlignment="1" applyProtection="1">
      <alignment vertical="center"/>
      <protection locked="0"/>
    </xf>
    <xf numFmtId="0" fontId="40" fillId="2" borderId="31" xfId="0" applyFont="1" applyFill="1" applyBorder="1" applyAlignment="1" applyProtection="1">
      <alignment vertical="center"/>
      <protection locked="0"/>
    </xf>
    <xf numFmtId="164" fontId="40" fillId="2" borderId="31" xfId="0" applyNumberFormat="1" applyFont="1" applyFill="1" applyBorder="1" applyAlignment="1" applyProtection="1">
      <alignment horizontal="center" vertical="center"/>
      <protection locked="0"/>
    </xf>
    <xf numFmtId="169" fontId="40" fillId="2" borderId="31" xfId="0" applyNumberFormat="1" applyFont="1" applyFill="1" applyBorder="1" applyAlignment="1">
      <alignment horizontal="center" vertical="center"/>
    </xf>
    <xf numFmtId="164" fontId="40" fillId="6" borderId="31" xfId="2" applyNumberFormat="1" applyFont="1" applyFill="1" applyBorder="1" applyAlignment="1" applyProtection="1">
      <alignment horizontal="center" vertical="center"/>
    </xf>
    <xf numFmtId="0" fontId="43" fillId="0" borderId="0" xfId="0" applyFont="1" applyProtection="1">
      <protection locked="0"/>
    </xf>
    <xf numFmtId="0" fontId="39" fillId="2" borderId="4" xfId="0" applyFont="1" applyFill="1" applyBorder="1" applyProtection="1">
      <protection locked="0"/>
    </xf>
    <xf numFmtId="164" fontId="41" fillId="6" borderId="31" xfId="1" applyNumberFormat="1" applyFont="1" applyFill="1" applyBorder="1" applyAlignment="1" applyProtection="1">
      <alignment horizontal="center" vertical="center"/>
    </xf>
    <xf numFmtId="164" fontId="41" fillId="6" borderId="31" xfId="2" applyNumberFormat="1" applyFont="1" applyFill="1" applyBorder="1" applyAlignment="1" applyProtection="1">
      <alignment horizontal="center" vertical="center"/>
    </xf>
    <xf numFmtId="0" fontId="39" fillId="2" borderId="0" xfId="0" applyFont="1" applyFill="1" applyProtection="1">
      <protection locked="0"/>
    </xf>
    <xf numFmtId="0" fontId="39" fillId="0" borderId="0" xfId="0" applyFont="1" applyProtection="1">
      <protection locked="0"/>
    </xf>
    <xf numFmtId="3" fontId="43" fillId="2" borderId="0" xfId="0" applyNumberFormat="1" applyFont="1" applyFill="1" applyProtection="1">
      <protection locked="0"/>
    </xf>
    <xf numFmtId="167" fontId="39" fillId="2" borderId="0" xfId="1" applyNumberFormat="1" applyFont="1" applyFill="1" applyBorder="1" applyProtection="1">
      <protection locked="0"/>
    </xf>
    <xf numFmtId="0" fontId="43" fillId="2" borderId="0" xfId="0" applyFont="1" applyFill="1"/>
    <xf numFmtId="3" fontId="43" fillId="2" borderId="0" xfId="0" applyNumberFormat="1" applyFont="1" applyFill="1"/>
    <xf numFmtId="167" fontId="39" fillId="2" borderId="0" xfId="1" applyNumberFormat="1" applyFont="1" applyFill="1" applyBorder="1" applyProtection="1"/>
    <xf numFmtId="0" fontId="40" fillId="8" borderId="31" xfId="0" applyFont="1" applyFill="1" applyBorder="1" applyAlignment="1" applyProtection="1">
      <alignment horizontal="left" vertical="center" wrapText="1"/>
      <protection locked="0"/>
    </xf>
    <xf numFmtId="164" fontId="40" fillId="2" borderId="31" xfId="2" applyNumberFormat="1" applyFont="1" applyFill="1" applyBorder="1" applyAlignment="1" applyProtection="1">
      <alignment horizontal="center" vertical="center"/>
      <protection locked="0"/>
    </xf>
    <xf numFmtId="164" fontId="40" fillId="2" borderId="31" xfId="2" applyNumberFormat="1" applyFont="1" applyFill="1" applyBorder="1" applyAlignment="1" applyProtection="1">
      <alignment horizontal="center" vertical="center"/>
    </xf>
    <xf numFmtId="169" fontId="40" fillId="6" borderId="31" xfId="0" applyNumberFormat="1" applyFont="1" applyFill="1" applyBorder="1" applyAlignment="1">
      <alignment horizontal="center" vertical="center"/>
    </xf>
    <xf numFmtId="0" fontId="43" fillId="0" borderId="0" xfId="0" applyFont="1" applyAlignment="1" applyProtection="1">
      <alignment vertical="center"/>
      <protection locked="0"/>
    </xf>
    <xf numFmtId="164" fontId="40" fillId="2" borderId="0" xfId="0" applyNumberFormat="1" applyFont="1" applyFill="1" applyAlignment="1" applyProtection="1">
      <alignment horizontal="center" vertical="center"/>
      <protection locked="0"/>
    </xf>
    <xf numFmtId="164" fontId="40" fillId="2" borderId="0" xfId="1" applyNumberFormat="1" applyFont="1" applyFill="1" applyBorder="1" applyAlignment="1" applyProtection="1">
      <alignment horizontal="center" vertical="center"/>
      <protection locked="0"/>
    </xf>
    <xf numFmtId="0" fontId="15" fillId="7" borderId="31" xfId="0" applyFont="1" applyFill="1" applyBorder="1" applyAlignment="1">
      <alignment horizontal="right" vertical="center"/>
    </xf>
    <xf numFmtId="0" fontId="43" fillId="2" borderId="0" xfId="0" applyFont="1" applyFill="1" applyAlignment="1" applyProtection="1">
      <alignment horizontal="right" vertical="center"/>
      <protection locked="0"/>
    </xf>
    <xf numFmtId="164" fontId="41" fillId="2" borderId="0" xfId="2" applyNumberFormat="1" applyFont="1" applyFill="1" applyBorder="1" applyAlignment="1" applyProtection="1">
      <alignment horizontal="center" vertical="center"/>
      <protection locked="0"/>
    </xf>
    <xf numFmtId="0" fontId="15" fillId="7" borderId="31" xfId="0" applyFont="1" applyFill="1" applyBorder="1" applyAlignment="1">
      <alignment horizontal="right" vertical="center" wrapText="1"/>
    </xf>
    <xf numFmtId="164" fontId="41" fillId="2" borderId="31" xfId="2" applyNumberFormat="1" applyFont="1" applyFill="1" applyBorder="1" applyAlignment="1" applyProtection="1">
      <alignment horizontal="center" vertical="center"/>
      <protection locked="0"/>
    </xf>
    <xf numFmtId="0" fontId="39" fillId="2" borderId="0" xfId="0" applyFont="1" applyFill="1" applyAlignment="1" applyProtection="1">
      <alignment wrapText="1"/>
      <protection locked="0"/>
    </xf>
    <xf numFmtId="0" fontId="39" fillId="2" borderId="0" xfId="0" applyFont="1" applyFill="1" applyAlignment="1" applyProtection="1">
      <alignment horizontal="right" vertical="center" wrapText="1"/>
      <protection locked="0"/>
    </xf>
    <xf numFmtId="0" fontId="3" fillId="2" borderId="0" xfId="0" applyFont="1" applyFill="1"/>
    <xf numFmtId="0" fontId="8" fillId="2" borderId="1" xfId="0" applyFont="1" applyFill="1" applyBorder="1" applyAlignment="1">
      <alignment horizontal="center"/>
    </xf>
    <xf numFmtId="0" fontId="8" fillId="2" borderId="0" xfId="0" applyFont="1" applyFill="1" applyAlignment="1">
      <alignment horizontal="center"/>
    </xf>
    <xf numFmtId="0" fontId="30" fillId="2" borderId="0" xfId="0" applyFont="1" applyFill="1" applyAlignment="1">
      <alignment vertical="center"/>
    </xf>
    <xf numFmtId="0" fontId="9" fillId="2" borderId="0" xfId="0" applyFont="1" applyFill="1" applyAlignment="1">
      <alignment vertical="center"/>
    </xf>
    <xf numFmtId="0" fontId="9" fillId="2" borderId="0" xfId="0" applyFont="1" applyFill="1" applyAlignment="1">
      <alignment horizontal="left" vertical="center"/>
    </xf>
    <xf numFmtId="0" fontId="10" fillId="2" borderId="0" xfId="0" applyFont="1" applyFill="1" applyAlignment="1">
      <alignment horizontal="center"/>
    </xf>
    <xf numFmtId="0" fontId="13" fillId="2" borderId="0" xfId="0" applyFont="1" applyFill="1"/>
    <xf numFmtId="0" fontId="6" fillId="5" borderId="2" xfId="0" applyFont="1" applyFill="1" applyBorder="1" applyAlignment="1">
      <alignment horizontal="left" vertical="center"/>
    </xf>
    <xf numFmtId="0" fontId="6" fillId="0" borderId="2" xfId="0" applyFont="1" applyBorder="1" applyAlignment="1">
      <alignment horizontal="left" vertical="center"/>
    </xf>
    <xf numFmtId="0" fontId="6" fillId="2" borderId="1" xfId="0" applyFont="1" applyFill="1" applyBorder="1" applyAlignment="1">
      <alignment horizontal="left" vertical="center"/>
    </xf>
    <xf numFmtId="0" fontId="6" fillId="2" borderId="1" xfId="0" applyFont="1" applyFill="1" applyBorder="1" applyAlignment="1">
      <alignment horizontal="center"/>
    </xf>
    <xf numFmtId="0" fontId="3" fillId="2" borderId="1" xfId="0" applyFont="1" applyFill="1" applyBorder="1"/>
    <xf numFmtId="0" fontId="8" fillId="2" borderId="0" xfId="0" applyFont="1" applyFill="1" applyAlignment="1">
      <alignment horizontal="left"/>
    </xf>
    <xf numFmtId="0" fontId="6" fillId="2" borderId="0" xfId="0" applyFont="1" applyFill="1" applyAlignment="1">
      <alignment horizontal="center"/>
    </xf>
    <xf numFmtId="0" fontId="31" fillId="2" borderId="0" xfId="0" applyFont="1" applyFill="1" applyAlignment="1">
      <alignment horizontal="right"/>
    </xf>
    <xf numFmtId="0" fontId="6" fillId="2" borderId="0" xfId="0" applyFont="1" applyFill="1"/>
    <xf numFmtId="0" fontId="12" fillId="2" borderId="0" xfId="0" applyFont="1" applyFill="1" applyAlignment="1">
      <alignment horizontal="center"/>
    </xf>
    <xf numFmtId="0" fontId="3" fillId="2" borderId="0" xfId="0" applyFont="1" applyFill="1" applyAlignment="1">
      <alignment vertical="center"/>
    </xf>
    <xf numFmtId="0" fontId="3" fillId="0" borderId="0" xfId="0" applyFont="1"/>
    <xf numFmtId="0" fontId="7" fillId="2" borderId="0" xfId="0" applyFont="1" applyFill="1"/>
    <xf numFmtId="0" fontId="7" fillId="0" borderId="0" xfId="0" applyFont="1"/>
    <xf numFmtId="0" fontId="8" fillId="2" borderId="0" xfId="0" applyFont="1" applyFill="1"/>
    <xf numFmtId="0" fontId="3" fillId="0" borderId="0" xfId="0" applyFont="1" applyAlignment="1">
      <alignment vertical="center"/>
    </xf>
    <xf numFmtId="0" fontId="47" fillId="2" borderId="32" xfId="0" applyFont="1" applyFill="1" applyBorder="1" applyAlignment="1" applyProtection="1">
      <alignment vertical="top"/>
      <protection locked="0"/>
    </xf>
    <xf numFmtId="0" fontId="11" fillId="2" borderId="32" xfId="0" applyFont="1" applyFill="1" applyBorder="1"/>
    <xf numFmtId="166" fontId="14" fillId="2" borderId="0" xfId="0" applyNumberFormat="1" applyFont="1" applyFill="1" applyAlignment="1">
      <alignment horizontal="center" vertical="center"/>
    </xf>
    <xf numFmtId="166" fontId="14" fillId="2" borderId="0" xfId="1" applyNumberFormat="1" applyFont="1" applyFill="1" applyBorder="1" applyAlignment="1" applyProtection="1">
      <alignment horizontal="center" vertical="center"/>
    </xf>
    <xf numFmtId="0" fontId="55" fillId="2" borderId="0" xfId="0" applyFont="1" applyFill="1" applyAlignment="1">
      <alignment horizontal="center"/>
    </xf>
    <xf numFmtId="0" fontId="16" fillId="3" borderId="33" xfId="0" applyFont="1" applyFill="1" applyBorder="1" applyAlignment="1">
      <alignment horizontal="center" vertical="center"/>
    </xf>
    <xf numFmtId="0" fontId="15" fillId="3" borderId="33" xfId="0" applyFont="1" applyFill="1" applyBorder="1" applyAlignment="1">
      <alignment horizontal="center" vertical="center"/>
    </xf>
    <xf numFmtId="0" fontId="40" fillId="4" borderId="33" xfId="0" applyFont="1" applyFill="1" applyBorder="1" applyAlignment="1">
      <alignment vertical="center"/>
    </xf>
    <xf numFmtId="170" fontId="54" fillId="0" borderId="33" xfId="0" applyNumberFormat="1" applyFont="1" applyBorder="1" applyAlignment="1" applyProtection="1">
      <alignment horizontal="center" vertical="center"/>
      <protection locked="0"/>
    </xf>
    <xf numFmtId="170" fontId="40" fillId="5" borderId="33" xfId="2" applyNumberFormat="1" applyFont="1" applyFill="1" applyBorder="1" applyAlignment="1" applyProtection="1">
      <alignment horizontal="center" vertical="center"/>
    </xf>
    <xf numFmtId="170" fontId="40" fillId="0" borderId="33" xfId="0" applyNumberFormat="1" applyFont="1" applyBorder="1" applyAlignment="1" applyProtection="1">
      <alignment horizontal="center" vertical="center"/>
      <protection locked="0"/>
    </xf>
    <xf numFmtId="0" fontId="40" fillId="4" borderId="33" xfId="0" applyFont="1" applyFill="1" applyBorder="1" applyAlignment="1" applyProtection="1">
      <alignment vertical="center"/>
      <protection locked="0"/>
    </xf>
    <xf numFmtId="170" fontId="41" fillId="5" borderId="33" xfId="1" applyNumberFormat="1" applyFont="1" applyFill="1" applyBorder="1" applyAlignment="1" applyProtection="1">
      <alignment horizontal="center" vertical="center"/>
    </xf>
    <xf numFmtId="0" fontId="56" fillId="2" borderId="0" xfId="0" applyFont="1" applyFill="1" applyAlignment="1">
      <alignment horizontal="center"/>
    </xf>
    <xf numFmtId="0" fontId="15" fillId="3" borderId="34" xfId="0" applyFont="1" applyFill="1" applyBorder="1" applyAlignment="1">
      <alignment horizontal="center" vertical="center"/>
    </xf>
    <xf numFmtId="0" fontId="16" fillId="3" borderId="33" xfId="0" applyFont="1" applyFill="1" applyBorder="1" applyAlignment="1">
      <alignment horizontal="right" vertical="center"/>
    </xf>
    <xf numFmtId="0" fontId="16" fillId="3" borderId="38" xfId="0" applyFont="1" applyFill="1" applyBorder="1" applyAlignment="1">
      <alignment horizontal="center" vertical="center" wrapText="1"/>
    </xf>
    <xf numFmtId="0" fontId="15" fillId="3" borderId="39" xfId="0" applyFont="1" applyFill="1" applyBorder="1" applyAlignment="1">
      <alignment horizontal="center" vertical="center"/>
    </xf>
    <xf numFmtId="0" fontId="15" fillId="3" borderId="11" xfId="0" applyFont="1" applyFill="1" applyBorder="1" applyAlignment="1">
      <alignment horizontal="center" vertical="center"/>
    </xf>
    <xf numFmtId="0" fontId="15" fillId="3" borderId="40" xfId="0" applyFont="1" applyFill="1" applyBorder="1" applyAlignment="1">
      <alignment horizontal="center" vertical="center"/>
    </xf>
    <xf numFmtId="0" fontId="15" fillId="3" borderId="12" xfId="0" applyFont="1" applyFill="1" applyBorder="1" applyAlignment="1">
      <alignment horizontal="center" vertical="center"/>
    </xf>
    <xf numFmtId="5" fontId="40" fillId="0" borderId="33" xfId="0" applyNumberFormat="1" applyFont="1" applyBorder="1" applyAlignment="1">
      <alignment horizontal="center" vertical="center"/>
    </xf>
    <xf numFmtId="5" fontId="40" fillId="5" borderId="33" xfId="2" applyNumberFormat="1" applyFont="1" applyFill="1" applyBorder="1" applyAlignment="1" applyProtection="1">
      <alignment horizontal="center" vertical="center"/>
    </xf>
    <xf numFmtId="5" fontId="40" fillId="5" borderId="33" xfId="0" applyNumberFormat="1" applyFont="1" applyFill="1" applyBorder="1" applyAlignment="1">
      <alignment horizontal="center" vertical="center"/>
    </xf>
    <xf numFmtId="5" fontId="40" fillId="0" borderId="33" xfId="2" applyNumberFormat="1" applyFont="1" applyFill="1" applyBorder="1" applyAlignment="1" applyProtection="1">
      <alignment horizontal="center" vertical="center"/>
      <protection locked="0"/>
    </xf>
    <xf numFmtId="5" fontId="40" fillId="6" borderId="33" xfId="2" applyNumberFormat="1" applyFont="1" applyFill="1" applyBorder="1" applyAlignment="1" applyProtection="1">
      <alignment horizontal="center" vertical="center"/>
      <protection locked="0"/>
    </xf>
    <xf numFmtId="0" fontId="16" fillId="7" borderId="33" xfId="0" applyFont="1" applyFill="1" applyBorder="1" applyAlignment="1">
      <alignment horizontal="center" vertical="center"/>
    </xf>
    <xf numFmtId="5" fontId="41" fillId="5" borderId="33" xfId="2" applyNumberFormat="1" applyFont="1" applyFill="1" applyBorder="1" applyAlignment="1" applyProtection="1">
      <alignment horizontal="center" vertical="center"/>
    </xf>
    <xf numFmtId="170" fontId="54" fillId="6" borderId="33" xfId="0" applyNumberFormat="1" applyFont="1" applyFill="1" applyBorder="1" applyAlignment="1" applyProtection="1">
      <alignment horizontal="center" vertical="center"/>
      <protection locked="0"/>
    </xf>
    <xf numFmtId="170" fontId="40" fillId="0" borderId="33" xfId="2" applyNumberFormat="1" applyFont="1" applyFill="1" applyBorder="1" applyAlignment="1" applyProtection="1">
      <alignment horizontal="center" vertical="center"/>
    </xf>
    <xf numFmtId="5" fontId="40" fillId="0" borderId="33" xfId="2" applyNumberFormat="1" applyFont="1" applyFill="1" applyBorder="1" applyAlignment="1" applyProtection="1">
      <alignment horizontal="center" vertical="center"/>
    </xf>
    <xf numFmtId="0" fontId="6" fillId="2" borderId="33" xfId="0" applyFont="1" applyFill="1" applyBorder="1" applyAlignment="1">
      <alignment horizontal="center"/>
    </xf>
    <xf numFmtId="0" fontId="58" fillId="0" borderId="0" xfId="0" applyFont="1" applyAlignment="1">
      <alignment horizontal="left"/>
    </xf>
    <xf numFmtId="170" fontId="54" fillId="2" borderId="33" xfId="0" applyNumberFormat="1" applyFont="1" applyFill="1" applyBorder="1" applyAlignment="1" applyProtection="1">
      <alignment horizontal="center" vertical="center"/>
      <protection locked="0"/>
    </xf>
    <xf numFmtId="170" fontId="40" fillId="2" borderId="33" xfId="2" applyNumberFormat="1" applyFont="1" applyFill="1" applyBorder="1" applyAlignment="1" applyProtection="1">
      <alignment horizontal="center" vertical="center"/>
    </xf>
    <xf numFmtId="164" fontId="54" fillId="2" borderId="33" xfId="0" applyNumberFormat="1" applyFont="1" applyFill="1" applyBorder="1" applyAlignment="1">
      <alignment horizontal="center" vertical="center"/>
    </xf>
    <xf numFmtId="164" fontId="40" fillId="2" borderId="33" xfId="0" applyNumberFormat="1" applyFont="1" applyFill="1" applyBorder="1" applyAlignment="1">
      <alignment horizontal="center" vertical="center"/>
    </xf>
    <xf numFmtId="170" fontId="40" fillId="2" borderId="33" xfId="0" applyNumberFormat="1" applyFont="1" applyFill="1" applyBorder="1" applyAlignment="1" applyProtection="1">
      <alignment horizontal="center" vertical="center"/>
      <protection locked="0"/>
    </xf>
    <xf numFmtId="170" fontId="40" fillId="2" borderId="41" xfId="0" applyNumberFormat="1" applyFont="1" applyFill="1" applyBorder="1" applyAlignment="1" applyProtection="1">
      <alignment horizontal="center" vertical="center"/>
      <protection locked="0"/>
    </xf>
    <xf numFmtId="3" fontId="8" fillId="2" borderId="0" xfId="0" applyNumberFormat="1" applyFont="1" applyFill="1"/>
    <xf numFmtId="0" fontId="57" fillId="8" borderId="33" xfId="0" applyFont="1" applyFill="1" applyBorder="1" applyAlignment="1">
      <alignment vertical="center"/>
    </xf>
    <xf numFmtId="0" fontId="40" fillId="8" borderId="33" xfId="0" applyFont="1" applyFill="1" applyBorder="1" applyAlignment="1">
      <alignment vertical="center"/>
    </xf>
    <xf numFmtId="0" fontId="40" fillId="8" borderId="33" xfId="0" applyFont="1" applyFill="1" applyBorder="1" applyAlignment="1">
      <alignment horizontal="left" vertical="center" wrapText="1"/>
    </xf>
    <xf numFmtId="0" fontId="40" fillId="8" borderId="33" xfId="0" quotePrefix="1" applyFont="1" applyFill="1" applyBorder="1" applyAlignment="1">
      <alignment horizontal="left" vertical="center" wrapText="1"/>
    </xf>
    <xf numFmtId="0" fontId="40" fillId="8" borderId="33" xfId="0" quotePrefix="1" applyFont="1" applyFill="1" applyBorder="1" applyAlignment="1">
      <alignment vertical="center"/>
    </xf>
    <xf numFmtId="0" fontId="69" fillId="8" borderId="33" xfId="0" applyFont="1" applyFill="1" applyBorder="1" applyAlignment="1">
      <alignment horizontal="left" vertical="center" wrapText="1"/>
    </xf>
    <xf numFmtId="0" fontId="69" fillId="8" borderId="33" xfId="0" applyFont="1" applyFill="1" applyBorder="1" applyAlignment="1">
      <alignment vertical="center"/>
    </xf>
    <xf numFmtId="5" fontId="40" fillId="2" borderId="33" xfId="2" applyNumberFormat="1" applyFont="1" applyFill="1" applyBorder="1" applyAlignment="1" applyProtection="1">
      <alignment horizontal="center" vertical="center"/>
    </xf>
    <xf numFmtId="0" fontId="16" fillId="7" borderId="33" xfId="0" applyFont="1" applyFill="1" applyBorder="1" applyAlignment="1">
      <alignment horizontal="center" vertical="center" wrapText="1"/>
    </xf>
    <xf numFmtId="170" fontId="40" fillId="6" borderId="33" xfId="2" applyNumberFormat="1" applyFont="1" applyFill="1" applyBorder="1" applyAlignment="1" applyProtection="1">
      <alignment horizontal="center" vertical="center"/>
    </xf>
    <xf numFmtId="171" fontId="54" fillId="10" borderId="33" xfId="0" applyNumberFormat="1" applyFont="1" applyFill="1" applyBorder="1" applyAlignment="1">
      <alignment horizontal="center" vertical="center"/>
    </xf>
    <xf numFmtId="170" fontId="40" fillId="6" borderId="33" xfId="0" applyNumberFormat="1" applyFont="1" applyFill="1" applyBorder="1" applyAlignment="1" applyProtection="1">
      <alignment horizontal="center" vertical="center"/>
      <protection locked="0"/>
    </xf>
    <xf numFmtId="170" fontId="40" fillId="6" borderId="41" xfId="0" applyNumberFormat="1" applyFont="1" applyFill="1" applyBorder="1" applyAlignment="1" applyProtection="1">
      <alignment horizontal="center" vertical="center"/>
      <protection locked="0"/>
    </xf>
    <xf numFmtId="5" fontId="40" fillId="6" borderId="33" xfId="2" applyNumberFormat="1" applyFont="1" applyFill="1" applyBorder="1" applyAlignment="1" applyProtection="1">
      <alignment horizontal="center" vertical="center"/>
    </xf>
    <xf numFmtId="5" fontId="69" fillId="5" borderId="33" xfId="2" applyNumberFormat="1" applyFont="1" applyFill="1" applyBorder="1" applyAlignment="1" applyProtection="1">
      <alignment horizontal="center" vertical="center"/>
    </xf>
    <xf numFmtId="5" fontId="40" fillId="2" borderId="33" xfId="2" applyNumberFormat="1" applyFont="1" applyFill="1" applyBorder="1" applyAlignment="1" applyProtection="1">
      <alignment horizontal="center" vertical="center"/>
      <protection locked="0"/>
    </xf>
    <xf numFmtId="0" fontId="63" fillId="2" borderId="42" xfId="0" applyFont="1" applyFill="1" applyBorder="1" applyAlignment="1">
      <alignment horizontal="center" vertical="center" wrapText="1"/>
    </xf>
    <xf numFmtId="0" fontId="59" fillId="2" borderId="42" xfId="0" applyFont="1" applyFill="1" applyBorder="1" applyAlignment="1">
      <alignment horizontal="center" vertical="center"/>
    </xf>
    <xf numFmtId="0" fontId="0" fillId="2" borderId="42" xfId="0" applyFill="1" applyBorder="1" applyAlignment="1">
      <alignment horizontal="center" vertical="center"/>
    </xf>
    <xf numFmtId="0" fontId="41" fillId="8" borderId="33" xfId="0" quotePrefix="1" applyFont="1" applyFill="1" applyBorder="1" applyAlignment="1">
      <alignment horizontal="left" vertical="center" wrapText="1"/>
    </xf>
    <xf numFmtId="0" fontId="2" fillId="0" borderId="0" xfId="0" applyFont="1" applyAlignment="1">
      <alignment wrapText="1"/>
    </xf>
    <xf numFmtId="0" fontId="2" fillId="2" borderId="42" xfId="0" applyFont="1" applyFill="1" applyBorder="1" applyAlignment="1">
      <alignment horizontal="center" vertical="center" wrapText="1"/>
    </xf>
    <xf numFmtId="0" fontId="0" fillId="2" borderId="45" xfId="0" applyFill="1" applyBorder="1" applyAlignment="1">
      <alignment horizontal="center"/>
    </xf>
    <xf numFmtId="0" fontId="0" fillId="2" borderId="46" xfId="0" applyFill="1" applyBorder="1" applyAlignment="1">
      <alignment horizontal="center"/>
    </xf>
    <xf numFmtId="0" fontId="0" fillId="2" borderId="47" xfId="0" applyFill="1" applyBorder="1" applyAlignment="1">
      <alignment horizontal="center"/>
    </xf>
    <xf numFmtId="0" fontId="0" fillId="2" borderId="45" xfId="0" applyFill="1" applyBorder="1" applyAlignment="1">
      <alignment horizontal="center" vertical="center" wrapText="1"/>
    </xf>
    <xf numFmtId="0" fontId="0" fillId="2" borderId="46" xfId="0" applyFill="1" applyBorder="1" applyAlignment="1">
      <alignment horizontal="center" vertical="center" wrapText="1"/>
    </xf>
    <xf numFmtId="0" fontId="0" fillId="2" borderId="47" xfId="0" applyFill="1" applyBorder="1" applyAlignment="1">
      <alignment horizontal="center" vertical="center" wrapText="1"/>
    </xf>
    <xf numFmtId="0" fontId="0" fillId="2" borderId="42" xfId="0" applyFill="1" applyBorder="1"/>
    <xf numFmtId="0" fontId="2" fillId="0" borderId="42" xfId="0" applyFont="1" applyBorder="1" applyAlignment="1">
      <alignment wrapText="1"/>
    </xf>
    <xf numFmtId="0" fontId="0" fillId="0" borderId="42" xfId="0" applyBorder="1"/>
    <xf numFmtId="0" fontId="2" fillId="2" borderId="42" xfId="0" applyFont="1" applyFill="1" applyBorder="1" applyAlignment="1">
      <alignment wrapText="1"/>
    </xf>
    <xf numFmtId="0" fontId="2" fillId="2" borderId="42" xfId="0" applyFont="1" applyFill="1" applyBorder="1" applyAlignment="1">
      <alignment vertical="center" wrapText="1"/>
    </xf>
    <xf numFmtId="0" fontId="0" fillId="2" borderId="42" xfId="0" applyFill="1" applyBorder="1" applyAlignment="1">
      <alignment vertical="center"/>
    </xf>
    <xf numFmtId="0" fontId="61" fillId="0" borderId="42" xfId="0" applyFont="1" applyBorder="1" applyAlignment="1">
      <alignment wrapText="1"/>
    </xf>
    <xf numFmtId="0" fontId="62" fillId="0" borderId="42" xfId="0" applyFont="1" applyBorder="1" applyAlignment="1">
      <alignment wrapText="1"/>
    </xf>
    <xf numFmtId="0" fontId="59" fillId="0" borderId="42" xfId="0" applyFont="1" applyBorder="1" applyAlignment="1">
      <alignment horizontal="left" vertical="center" wrapText="1"/>
    </xf>
    <xf numFmtId="0" fontId="0" fillId="0" borderId="42" xfId="0" applyBorder="1" applyAlignment="1">
      <alignment horizontal="left" vertical="center"/>
    </xf>
    <xf numFmtId="0" fontId="2" fillId="9" borderId="45" xfId="0" applyFont="1" applyFill="1" applyBorder="1" applyAlignment="1">
      <alignment horizontal="center" vertical="center" wrapText="1"/>
    </xf>
    <xf numFmtId="0" fontId="0" fillId="9" borderId="46" xfId="0" applyFill="1" applyBorder="1" applyAlignment="1">
      <alignment horizontal="center" vertical="center"/>
    </xf>
    <xf numFmtId="0" fontId="0" fillId="9" borderId="47" xfId="0" applyFill="1" applyBorder="1" applyAlignment="1">
      <alignment horizontal="center" vertical="center"/>
    </xf>
    <xf numFmtId="0" fontId="60" fillId="0" borderId="42" xfId="0" applyFont="1" applyBorder="1" applyAlignment="1">
      <alignment wrapText="1"/>
    </xf>
    <xf numFmtId="0" fontId="0" fillId="0" borderId="42" xfId="0" applyBorder="1" applyAlignment="1">
      <alignment vertical="center"/>
    </xf>
    <xf numFmtId="0" fontId="2" fillId="9" borderId="48" xfId="0" applyFont="1" applyFill="1" applyBorder="1" applyAlignment="1">
      <alignment horizontal="center" vertical="center" wrapText="1"/>
    </xf>
    <xf numFmtId="0" fontId="0" fillId="9" borderId="48" xfId="0" applyFill="1" applyBorder="1" applyAlignment="1">
      <alignment horizontal="center" vertical="center"/>
    </xf>
    <xf numFmtId="0" fontId="67" fillId="2" borderId="43" xfId="0" applyFont="1" applyFill="1" applyBorder="1" applyAlignment="1">
      <alignment horizontal="left" vertical="top" wrapText="1"/>
    </xf>
    <xf numFmtId="0" fontId="34" fillId="2" borderId="0" xfId="0" applyFont="1" applyFill="1" applyAlignment="1">
      <alignment horizontal="left" vertical="top" wrapText="1"/>
    </xf>
    <xf numFmtId="0" fontId="0" fillId="0" borderId="0" xfId="0"/>
    <xf numFmtId="0" fontId="58" fillId="9" borderId="45" xfId="0" applyFont="1" applyFill="1" applyBorder="1" applyAlignment="1">
      <alignment horizontal="center" vertical="center" wrapText="1"/>
    </xf>
    <xf numFmtId="0" fontId="58" fillId="9" borderId="46" xfId="0" applyFont="1" applyFill="1" applyBorder="1" applyAlignment="1">
      <alignment horizontal="center" vertical="center" wrapText="1"/>
    </xf>
    <xf numFmtId="0" fontId="0" fillId="9" borderId="46" xfId="0" applyFill="1" applyBorder="1" applyAlignment="1">
      <alignment vertical="center"/>
    </xf>
    <xf numFmtId="0" fontId="0" fillId="9" borderId="47" xfId="0" applyFill="1" applyBorder="1" applyAlignment="1">
      <alignment vertical="center"/>
    </xf>
    <xf numFmtId="0" fontId="59" fillId="0" borderId="44" xfId="0" applyFont="1" applyBorder="1" applyAlignment="1">
      <alignment horizontal="left" vertical="center" wrapText="1"/>
    </xf>
    <xf numFmtId="0" fontId="0" fillId="0" borderId="44" xfId="0" applyBorder="1" applyAlignment="1">
      <alignment horizontal="left" vertical="center"/>
    </xf>
    <xf numFmtId="0" fontId="60" fillId="0" borderId="44" xfId="0" applyFont="1" applyBorder="1" applyAlignment="1">
      <alignment wrapText="1"/>
    </xf>
    <xf numFmtId="0" fontId="0" fillId="0" borderId="44" xfId="0" applyBorder="1"/>
    <xf numFmtId="0" fontId="60" fillId="2" borderId="42" xfId="0" applyFont="1" applyFill="1" applyBorder="1" applyAlignment="1">
      <alignment wrapText="1"/>
    </xf>
    <xf numFmtId="0" fontId="59" fillId="0" borderId="42" xfId="0" applyFont="1" applyBorder="1" applyAlignment="1">
      <alignment vertical="top" wrapText="1"/>
    </xf>
    <xf numFmtId="0" fontId="72" fillId="2" borderId="42" xfId="0" applyFont="1" applyFill="1" applyBorder="1" applyAlignment="1">
      <alignment horizontal="center" vertical="center" wrapText="1"/>
    </xf>
    <xf numFmtId="0" fontId="0" fillId="2" borderId="42" xfId="0" applyFill="1" applyBorder="1" applyAlignment="1">
      <alignment horizontal="center" vertical="center"/>
    </xf>
    <xf numFmtId="0" fontId="63" fillId="2" borderId="42" xfId="0" applyFont="1" applyFill="1" applyBorder="1" applyAlignment="1">
      <alignment horizontal="center" vertical="center"/>
    </xf>
    <xf numFmtId="0" fontId="63" fillId="2" borderId="42" xfId="0" applyFont="1" applyFill="1" applyBorder="1" applyAlignment="1">
      <alignment horizontal="center" vertical="center" wrapText="1"/>
    </xf>
    <xf numFmtId="0" fontId="2" fillId="9" borderId="42" xfId="0" applyFont="1" applyFill="1" applyBorder="1" applyAlignment="1">
      <alignment horizontal="center" vertical="center" wrapText="1"/>
    </xf>
    <xf numFmtId="0" fontId="0" fillId="9" borderId="42" xfId="0" applyFill="1" applyBorder="1" applyAlignment="1">
      <alignment horizontal="center" vertical="center"/>
    </xf>
    <xf numFmtId="0" fontId="63" fillId="0" borderId="0" xfId="0" applyFont="1" applyAlignment="1">
      <alignment wrapText="1"/>
    </xf>
    <xf numFmtId="0" fontId="63" fillId="0" borderId="0" xfId="0" applyFont="1"/>
    <xf numFmtId="0" fontId="34" fillId="0" borderId="0" xfId="0" applyFont="1"/>
    <xf numFmtId="0" fontId="64" fillId="9" borderId="45" xfId="0" applyFont="1" applyFill="1" applyBorder="1" applyAlignment="1">
      <alignment horizontal="center" vertical="center" wrapText="1"/>
    </xf>
    <xf numFmtId="0" fontId="63" fillId="2" borderId="45" xfId="0" applyFont="1" applyFill="1" applyBorder="1" applyAlignment="1">
      <alignment horizontal="center" vertical="center" wrapText="1"/>
    </xf>
    <xf numFmtId="0" fontId="0" fillId="2" borderId="46" xfId="0" applyFill="1" applyBorder="1" applyAlignment="1">
      <alignment horizontal="center" vertical="center"/>
    </xf>
    <xf numFmtId="0" fontId="0" fillId="2" borderId="47" xfId="0" applyFill="1" applyBorder="1" applyAlignment="1">
      <alignment horizontal="center" vertical="center"/>
    </xf>
    <xf numFmtId="0" fontId="2" fillId="2" borderId="42" xfId="0" applyFont="1" applyFill="1" applyBorder="1" applyAlignment="1">
      <alignment horizontal="center" vertical="center" wrapText="1"/>
    </xf>
    <xf numFmtId="0" fontId="2" fillId="0" borderId="45" xfId="0" applyFont="1" applyBorder="1" applyAlignment="1">
      <alignment vertical="center" wrapText="1"/>
    </xf>
    <xf numFmtId="0" fontId="0" fillId="0" borderId="46" xfId="0" applyBorder="1" applyAlignment="1">
      <alignment vertical="center"/>
    </xf>
    <xf numFmtId="0" fontId="0" fillId="0" borderId="47" xfId="0" applyBorder="1" applyAlignment="1">
      <alignment vertical="center"/>
    </xf>
    <xf numFmtId="0" fontId="59" fillId="0" borderId="45" xfId="0" applyFont="1" applyBorder="1" applyAlignment="1">
      <alignment horizontal="left" vertical="center" wrapText="1"/>
    </xf>
    <xf numFmtId="0" fontId="59" fillId="0" borderId="46" xfId="0" applyFont="1" applyBorder="1" applyAlignment="1">
      <alignment horizontal="left" vertical="center" wrapText="1"/>
    </xf>
    <xf numFmtId="0" fontId="59" fillId="0" borderId="47" xfId="0" applyFont="1" applyBorder="1" applyAlignment="1">
      <alignment horizontal="left" vertical="center" wrapText="1"/>
    </xf>
    <xf numFmtId="0" fontId="8" fillId="0" borderId="0" xfId="7" applyFont="1" applyBorder="1">
      <alignment horizontal="left" indent="5"/>
    </xf>
    <xf numFmtId="0" fontId="20" fillId="3" borderId="10" xfId="0" applyFont="1" applyFill="1" applyBorder="1" applyAlignment="1">
      <alignment horizontal="right" vertical="center" wrapText="1"/>
    </xf>
    <xf numFmtId="0" fontId="20" fillId="3" borderId="11" xfId="0" applyFont="1" applyFill="1" applyBorder="1" applyAlignment="1">
      <alignment horizontal="right" vertical="center" wrapText="1"/>
    </xf>
    <xf numFmtId="0" fontId="20" fillId="3" borderId="12" xfId="0" applyFont="1" applyFill="1" applyBorder="1" applyAlignment="1">
      <alignment horizontal="right" vertical="center" wrapText="1"/>
    </xf>
    <xf numFmtId="0" fontId="43" fillId="0" borderId="13" xfId="7" applyFont="1" applyBorder="1">
      <alignment horizontal="left" indent="5"/>
    </xf>
    <xf numFmtId="0" fontId="43" fillId="0" borderId="0" xfId="7" applyFont="1" applyBorder="1">
      <alignment horizontal="left" indent="5"/>
    </xf>
    <xf numFmtId="0" fontId="43" fillId="0" borderId="15" xfId="7" applyFont="1" applyBorder="1">
      <alignment horizontal="left" indent="5"/>
    </xf>
    <xf numFmtId="0" fontId="43" fillId="0" borderId="16" xfId="7" applyFont="1" applyBorder="1">
      <alignment horizontal="left" indent="5"/>
    </xf>
    <xf numFmtId="0" fontId="29" fillId="2" borderId="0" xfId="0" applyFont="1" applyFill="1" applyAlignment="1">
      <alignment horizontal="left" vertical="top" wrapText="1"/>
    </xf>
    <xf numFmtId="0" fontId="32" fillId="2" borderId="10" xfId="0" applyFont="1" applyFill="1" applyBorder="1" applyAlignment="1">
      <alignment horizontal="left" vertical="top" wrapText="1"/>
    </xf>
    <xf numFmtId="0" fontId="32" fillId="2" borderId="11" xfId="0" applyFont="1" applyFill="1" applyBorder="1" applyAlignment="1">
      <alignment horizontal="left" vertical="top" wrapText="1"/>
    </xf>
    <xf numFmtId="0" fontId="32" fillId="2" borderId="12" xfId="0" applyFont="1" applyFill="1" applyBorder="1" applyAlignment="1">
      <alignment horizontal="left" vertical="top" wrapText="1"/>
    </xf>
    <xf numFmtId="0" fontId="32" fillId="2" borderId="13" xfId="0" applyFont="1" applyFill="1" applyBorder="1" applyAlignment="1">
      <alignment horizontal="left" vertical="top" wrapText="1"/>
    </xf>
    <xf numFmtId="0" fontId="32" fillId="2" borderId="0" xfId="0" applyFont="1" applyFill="1" applyAlignment="1">
      <alignment horizontal="left" vertical="top" wrapText="1"/>
    </xf>
    <xf numFmtId="0" fontId="32" fillId="2" borderId="14" xfId="0" applyFont="1" applyFill="1" applyBorder="1" applyAlignment="1">
      <alignment horizontal="left" vertical="top" wrapText="1"/>
    </xf>
    <xf numFmtId="0" fontId="32" fillId="2" borderId="15" xfId="0" applyFont="1" applyFill="1" applyBorder="1" applyAlignment="1">
      <alignment horizontal="left" vertical="top" wrapText="1"/>
    </xf>
    <xf numFmtId="0" fontId="32" fillId="2" borderId="16" xfId="0" applyFont="1" applyFill="1" applyBorder="1" applyAlignment="1">
      <alignment horizontal="left" vertical="top" wrapText="1"/>
    </xf>
    <xf numFmtId="0" fontId="32" fillId="2" borderId="17" xfId="0" applyFont="1" applyFill="1" applyBorder="1" applyAlignment="1">
      <alignment horizontal="left" vertical="top" wrapText="1"/>
    </xf>
    <xf numFmtId="0" fontId="45" fillId="3" borderId="24" xfId="0" applyFont="1" applyFill="1" applyBorder="1" applyAlignment="1">
      <alignment horizontal="center" vertical="center" wrapText="1"/>
    </xf>
    <xf numFmtId="0" fontId="45" fillId="3" borderId="28" xfId="0" applyFont="1" applyFill="1" applyBorder="1" applyAlignment="1">
      <alignment horizontal="center" vertical="center" wrapText="1"/>
    </xf>
    <xf numFmtId="168" fontId="32" fillId="2" borderId="22" xfId="0" applyNumberFormat="1" applyFont="1" applyFill="1" applyBorder="1" applyAlignment="1">
      <alignment horizontal="center" vertical="top" wrapText="1"/>
    </xf>
    <xf numFmtId="168" fontId="32" fillId="2" borderId="23" xfId="0" applyNumberFormat="1" applyFont="1" applyFill="1" applyBorder="1" applyAlignment="1">
      <alignment horizontal="center" vertical="top" wrapText="1"/>
    </xf>
    <xf numFmtId="0" fontId="46" fillId="3" borderId="10" xfId="0" applyFont="1" applyFill="1" applyBorder="1" applyAlignment="1">
      <alignment horizontal="center" vertical="center" wrapText="1"/>
    </xf>
    <xf numFmtId="0" fontId="46" fillId="3" borderId="11" xfId="0" applyFont="1" applyFill="1" applyBorder="1" applyAlignment="1">
      <alignment horizontal="center" vertical="center" wrapText="1"/>
    </xf>
    <xf numFmtId="14" fontId="32" fillId="2" borderId="22" xfId="0" applyNumberFormat="1" applyFont="1" applyFill="1" applyBorder="1" applyAlignment="1">
      <alignment horizontal="center" vertical="top" wrapText="1"/>
    </xf>
    <xf numFmtId="14" fontId="32" fillId="2" borderId="23" xfId="0" applyNumberFormat="1" applyFont="1" applyFill="1" applyBorder="1" applyAlignment="1">
      <alignment horizontal="center" vertical="top" wrapText="1"/>
    </xf>
    <xf numFmtId="0" fontId="45" fillId="3" borderId="26" xfId="0" applyFont="1" applyFill="1" applyBorder="1" applyAlignment="1">
      <alignment horizontal="center" vertical="center" wrapText="1"/>
    </xf>
    <xf numFmtId="0" fontId="45" fillId="3" borderId="27" xfId="0" applyFont="1" applyFill="1" applyBorder="1" applyAlignment="1">
      <alignment horizontal="center" vertical="center" wrapText="1"/>
    </xf>
    <xf numFmtId="0" fontId="32" fillId="2" borderId="22" xfId="0" applyFont="1" applyFill="1" applyBorder="1" applyAlignment="1">
      <alignment horizontal="center" vertical="top" wrapText="1"/>
    </xf>
    <xf numFmtId="0" fontId="32" fillId="2" borderId="23" xfId="0" applyFont="1" applyFill="1" applyBorder="1" applyAlignment="1">
      <alignment horizontal="center" vertical="top" wrapText="1"/>
    </xf>
    <xf numFmtId="0" fontId="45" fillId="3" borderId="25" xfId="0" applyFont="1" applyFill="1" applyBorder="1" applyAlignment="1">
      <alignment horizontal="center" vertical="center" wrapText="1"/>
    </xf>
    <xf numFmtId="0" fontId="37" fillId="2" borderId="0" xfId="0" applyFont="1" applyFill="1" applyAlignment="1">
      <alignment horizontal="left" vertical="top"/>
    </xf>
    <xf numFmtId="0" fontId="37" fillId="2" borderId="6" xfId="0" applyFont="1" applyFill="1" applyBorder="1" applyAlignment="1">
      <alignment horizontal="left" vertical="top" wrapText="1"/>
    </xf>
    <xf numFmtId="0" fontId="70" fillId="2" borderId="0" xfId="0" applyFont="1" applyFill="1" applyAlignment="1">
      <alignment horizontal="left" vertical="top" wrapText="1"/>
    </xf>
    <xf numFmtId="0" fontId="38" fillId="2" borderId="0" xfId="0" applyFont="1" applyFill="1" applyAlignment="1">
      <alignment horizontal="left" vertical="top" wrapText="1"/>
    </xf>
    <xf numFmtId="0" fontId="44" fillId="4" borderId="0" xfId="0" applyFont="1" applyFill="1" applyAlignment="1">
      <alignment horizontal="center" vertical="top"/>
    </xf>
    <xf numFmtId="0" fontId="23" fillId="2" borderId="0" xfId="0" applyFont="1" applyFill="1" applyAlignment="1">
      <alignment horizontal="left" vertical="top" wrapText="1"/>
    </xf>
    <xf numFmtId="0" fontId="37" fillId="2" borderId="0" xfId="0" applyFont="1" applyFill="1" applyAlignment="1">
      <alignment horizontal="left" vertical="top" wrapText="1"/>
    </xf>
    <xf numFmtId="0" fontId="47" fillId="2" borderId="0" xfId="0" applyFont="1" applyFill="1" applyAlignment="1" applyProtection="1">
      <alignment horizontal="center" vertical="top"/>
      <protection locked="0"/>
    </xf>
    <xf numFmtId="0" fontId="40" fillId="0" borderId="2" xfId="0" applyFont="1" applyBorder="1" applyAlignment="1">
      <alignment vertical="center" wrapText="1"/>
    </xf>
    <xf numFmtId="0" fontId="40" fillId="0" borderId="9" xfId="0" applyFont="1" applyBorder="1" applyAlignment="1">
      <alignment horizontal="left" vertical="center" wrapText="1"/>
    </xf>
    <xf numFmtId="0" fontId="40" fillId="0" borderId="3" xfId="0" applyFont="1" applyBorder="1" applyAlignment="1">
      <alignment horizontal="left" vertical="center" wrapText="1"/>
    </xf>
    <xf numFmtId="0" fontId="16" fillId="3" borderId="35" xfId="0" applyFont="1" applyFill="1" applyBorder="1" applyAlignment="1">
      <alignment horizontal="center" vertical="center"/>
    </xf>
    <xf numFmtId="0" fontId="16" fillId="3" borderId="36" xfId="0" applyFont="1" applyFill="1" applyBorder="1" applyAlignment="1">
      <alignment horizontal="center" vertical="center"/>
    </xf>
    <xf numFmtId="0" fontId="16" fillId="3" borderId="37" xfId="0" applyFont="1" applyFill="1" applyBorder="1" applyAlignment="1">
      <alignment horizontal="center" vertical="center"/>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8" fillId="0" borderId="0" xfId="0" applyFont="1" applyAlignment="1">
      <alignment horizontal="left" vertical="center" wrapText="1"/>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0" fontId="8" fillId="0" borderId="16" xfId="0" applyFont="1" applyBorder="1" applyAlignment="1">
      <alignment horizontal="left" vertical="center" wrapText="1"/>
    </xf>
    <xf numFmtId="0" fontId="8" fillId="0" borderId="17" xfId="0" applyFont="1" applyBorder="1" applyAlignment="1">
      <alignment horizontal="left" vertical="center" wrapText="1"/>
    </xf>
    <xf numFmtId="0" fontId="17" fillId="7" borderId="31" xfId="0" applyFont="1" applyFill="1" applyBorder="1" applyAlignment="1">
      <alignment horizontal="left" vertical="center"/>
    </xf>
    <xf numFmtId="0" fontId="41" fillId="0" borderId="31" xfId="0" applyFont="1" applyBorder="1" applyAlignment="1">
      <alignment horizontal="left" vertical="center"/>
    </xf>
    <xf numFmtId="0" fontId="40" fillId="2" borderId="31" xfId="0" applyFont="1" applyFill="1" applyBorder="1" applyAlignment="1" applyProtection="1">
      <alignment horizontal="left" vertical="top"/>
      <protection locked="0"/>
    </xf>
    <xf numFmtId="0" fontId="40" fillId="2" borderId="31" xfId="0" applyFont="1" applyFill="1" applyBorder="1" applyAlignment="1">
      <alignment vertical="top" wrapText="1"/>
    </xf>
    <xf numFmtId="0" fontId="16" fillId="7" borderId="31" xfId="0" applyFont="1" applyFill="1" applyBorder="1" applyAlignment="1">
      <alignment horizontal="center" vertical="center"/>
    </xf>
    <xf numFmtId="0" fontId="41" fillId="6" borderId="31" xfId="0" applyFont="1" applyFill="1" applyBorder="1" applyAlignment="1">
      <alignment horizontal="right" vertical="center"/>
    </xf>
    <xf numFmtId="0" fontId="25" fillId="7" borderId="31" xfId="0" applyFont="1" applyFill="1" applyBorder="1" applyAlignment="1">
      <alignment horizontal="right" vertical="center"/>
    </xf>
    <xf numFmtId="0" fontId="0" fillId="2" borderId="29"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0" borderId="0" xfId="0" applyAlignment="1">
      <alignment horizontal="left" vertical="top" wrapText="1"/>
    </xf>
  </cellXfs>
  <cellStyles count="13">
    <cellStyle name="Comma 2" xfId="10" xr:uid="{00000000-0005-0000-0000-000000000000}"/>
    <cellStyle name="Currency 2" xfId="8" xr:uid="{00000000-0005-0000-0000-000001000000}"/>
    <cellStyle name="Date" xfId="11" xr:uid="{00000000-0005-0000-0000-000002000000}"/>
    <cellStyle name="Heading 1 2" xfId="6" xr:uid="{00000000-0005-0000-0000-000003000000}"/>
    <cellStyle name="Heading 2 2" xfId="7" xr:uid="{00000000-0005-0000-0000-000004000000}"/>
    <cellStyle name="Heading 3 2" xfId="12" xr:uid="{00000000-0005-0000-0000-000005000000}"/>
    <cellStyle name="Normal 2" xfId="3" xr:uid="{00000000-0005-0000-0000-000006000000}"/>
    <cellStyle name="Normal 3" xfId="5" xr:uid="{00000000-0005-0000-0000-000007000000}"/>
    <cellStyle name="Percent 2" xfId="9" xr:uid="{00000000-0005-0000-0000-000008000000}"/>
    <cellStyle name="Title 2" xfId="4" xr:uid="{00000000-0005-0000-0000-000009000000}"/>
    <cellStyle name="Денежный" xfId="2" builtinId="4"/>
    <cellStyle name="Обычный" xfId="0" builtinId="0"/>
    <cellStyle name="Финансовый" xfId="1" builtinId="3"/>
  </cellStyles>
  <dxfs count="26">
    <dxf>
      <font>
        <color rgb="FFFF0000"/>
      </font>
    </dxf>
    <dxf>
      <font>
        <color rgb="FFFF0000"/>
      </font>
    </dxf>
    <dxf>
      <border>
        <left/>
        <right style="thin">
          <color indexed="20"/>
        </right>
        <top/>
        <bottom style="thin">
          <color indexed="20"/>
        </bottom>
      </border>
    </dxf>
    <dxf>
      <border>
        <left/>
        <right/>
        <top/>
        <bottom/>
      </border>
    </dxf>
    <dxf>
      <border>
        <left/>
        <right/>
        <top/>
        <bottom/>
        <vertical/>
        <horizontal/>
      </border>
    </dxf>
    <dxf>
      <border>
        <left/>
        <right/>
        <top/>
        <bottom/>
        <vertical/>
        <horizontal/>
      </border>
    </dxf>
    <dxf>
      <fill>
        <patternFill>
          <bgColor theme="0"/>
        </patternFill>
      </fill>
      <border>
        <left/>
        <right/>
        <bottom/>
        <vertical/>
        <horizontal/>
      </border>
    </dxf>
    <dxf>
      <border>
        <left/>
        <right/>
        <bottom/>
        <vertical/>
        <horizontal/>
      </border>
    </dxf>
    <dxf>
      <border>
        <left/>
        <right/>
        <bottom/>
        <vertical/>
        <horizontal/>
      </border>
    </dxf>
    <dxf>
      <font>
        <color theme="0"/>
      </font>
      <fill>
        <patternFill>
          <bgColor theme="0"/>
        </patternFill>
      </fill>
      <border>
        <left/>
        <right/>
        <bottom/>
        <vertical/>
        <horizontal/>
      </border>
    </dxf>
    <dxf>
      <fill>
        <patternFill>
          <bgColor theme="0"/>
        </patternFill>
      </fill>
      <border>
        <left/>
        <right/>
        <top/>
        <bottom/>
        <vertical/>
        <horizontal/>
      </border>
    </dxf>
    <dxf>
      <border>
        <left/>
        <right/>
        <top/>
        <bottom style="thin">
          <color indexed="20"/>
        </bottom>
      </border>
    </dxf>
    <dxf>
      <border>
        <left/>
        <right/>
        <top/>
        <bottom/>
      </border>
    </dxf>
    <dxf>
      <border>
        <left style="thin">
          <color indexed="20"/>
        </left>
        <right/>
        <top/>
        <bottom style="thin">
          <color indexed="20"/>
        </bottom>
      </border>
    </dxf>
    <dxf>
      <border>
        <left/>
        <right/>
        <top/>
        <bottom/>
      </border>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border outline="0">
        <bottom style="thin">
          <color indexed="20"/>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right" vertical="bottom" textRotation="0" wrapText="0" indent="0" justifyLastLine="0" shrinkToFit="0" readingOrder="0"/>
    </dxf>
    <dxf>
      <font>
        <strike val="0"/>
        <outline val="0"/>
        <shadow val="0"/>
        <u val="none"/>
        <vertAlign val="baseline"/>
        <sz val="11"/>
        <color theme="0"/>
        <name val="Arial"/>
        <scheme val="none"/>
      </font>
      <fill>
        <patternFill patternType="solid">
          <fgColor indexed="64"/>
          <bgColor rgb="FF142855"/>
        </patternFill>
      </fill>
    </dxf>
  </dxfs>
  <tableStyles count="0" defaultTableStyle="TableStyleMedium2" defaultPivotStyle="PivotStyleLight16"/>
  <colors>
    <mruColors>
      <color rgb="FF7E89C1"/>
      <color rgb="FFA89497"/>
      <color rgb="FFEDE9D9"/>
      <color rgb="FF3C3786"/>
      <color rgb="FF000000"/>
      <color rgb="FF025F71"/>
      <color rgb="FF555674"/>
      <color rgb="FFAFCAD2"/>
      <color rgb="FFF06603"/>
      <color rgb="FFFFB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6</xdr:col>
      <xdr:colOff>476251</xdr:colOff>
      <xdr:row>1</xdr:row>
      <xdr:rowOff>59532</xdr:rowOff>
    </xdr:from>
    <xdr:to>
      <xdr:col>8</xdr:col>
      <xdr:colOff>122789</xdr:colOff>
      <xdr:row>3</xdr:row>
      <xdr:rowOff>257063</xdr:rowOff>
    </xdr:to>
    <xdr:pic>
      <xdr:nvPicPr>
        <xdr:cNvPr id="4" name="Picture 3">
          <a:extLst>
            <a:ext uri="{FF2B5EF4-FFF2-40B4-BE49-F238E27FC236}">
              <a16:creationId xmlns:a16="http://schemas.microsoft.com/office/drawing/2014/main" id="{F81DD558-1B78-4EB4-BB62-D6EDFE15C810}"/>
            </a:ext>
          </a:extLst>
        </xdr:cNvPr>
        <xdr:cNvPicPr>
          <a:picLocks noChangeAspect="1"/>
        </xdr:cNvPicPr>
      </xdr:nvPicPr>
      <xdr:blipFill>
        <a:blip xmlns:r="http://schemas.openxmlformats.org/officeDocument/2006/relationships" r:embed="rId1"/>
        <a:stretch>
          <a:fillRect/>
        </a:stretch>
      </xdr:blipFill>
      <xdr:spPr>
        <a:xfrm>
          <a:off x="5679282" y="250032"/>
          <a:ext cx="1867451" cy="900000"/>
        </a:xfrm>
        <a:prstGeom prst="rect">
          <a:avLst/>
        </a:prstGeom>
      </xdr:spPr>
    </xdr:pic>
    <xdr:clientData/>
  </xdr:twoCellAnchor>
  <xdr:twoCellAnchor>
    <xdr:from>
      <xdr:col>1</xdr:col>
      <xdr:colOff>15875</xdr:colOff>
      <xdr:row>10</xdr:row>
      <xdr:rowOff>38100</xdr:rowOff>
    </xdr:from>
    <xdr:to>
      <xdr:col>1</xdr:col>
      <xdr:colOff>358775</xdr:colOff>
      <xdr:row>11</xdr:row>
      <xdr:rowOff>222250</xdr:rowOff>
    </xdr:to>
    <xdr:sp macro="" textlink="">
      <xdr:nvSpPr>
        <xdr:cNvPr id="2" name="Rectangle 1">
          <a:extLst>
            <a:ext uri="{FF2B5EF4-FFF2-40B4-BE49-F238E27FC236}">
              <a16:creationId xmlns:a16="http://schemas.microsoft.com/office/drawing/2014/main" id="{FD373488-1D1B-4DB6-A58E-378ABC0B42F0}"/>
            </a:ext>
          </a:extLst>
        </xdr:cNvPr>
        <xdr:cNvSpPr/>
      </xdr:nvSpPr>
      <xdr:spPr>
        <a:xfrm>
          <a:off x="196850" y="3054350"/>
          <a:ext cx="342900" cy="409575"/>
        </a:xfrm>
        <a:prstGeom prst="rect">
          <a:avLst/>
        </a:prstGeom>
        <a:ln>
          <a:solidFill>
            <a:sysClr val="windowText" lastClr="000000"/>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358774</xdr:colOff>
      <xdr:row>10</xdr:row>
      <xdr:rowOff>38100</xdr:rowOff>
    </xdr:from>
    <xdr:to>
      <xdr:col>3</xdr:col>
      <xdr:colOff>1216025</xdr:colOff>
      <xdr:row>11</xdr:row>
      <xdr:rowOff>222250</xdr:rowOff>
    </xdr:to>
    <xdr:sp macro="" textlink="">
      <xdr:nvSpPr>
        <xdr:cNvPr id="5" name="Rectangle 4">
          <a:extLst>
            <a:ext uri="{FF2B5EF4-FFF2-40B4-BE49-F238E27FC236}">
              <a16:creationId xmlns:a16="http://schemas.microsoft.com/office/drawing/2014/main" id="{2E4F5E6D-C0E9-4C15-AE00-70ACAC3C85E6}"/>
            </a:ext>
          </a:extLst>
        </xdr:cNvPr>
        <xdr:cNvSpPr/>
      </xdr:nvSpPr>
      <xdr:spPr>
        <a:xfrm>
          <a:off x="539749" y="3054350"/>
          <a:ext cx="2390776" cy="409575"/>
        </a:xfrm>
        <a:prstGeom prst="rect">
          <a:avLst/>
        </a:prstGeom>
        <a:solidFill>
          <a:schemeClr val="bg1"/>
        </a:solidFill>
        <a:ln>
          <a:solidFill>
            <a:sysClr val="windowText" lastClr="000000"/>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r>
            <a:rPr lang="en-GB" sz="1050">
              <a:solidFill>
                <a:schemeClr val="accent1"/>
              </a:solidFill>
            </a:rPr>
            <a:t>These cells auto-calculate and are locked so you can't edit them.</a:t>
          </a:r>
        </a:p>
      </xdr:txBody>
    </xdr:sp>
    <xdr:clientData/>
  </xdr:twoCellAnchor>
  <xdr:twoCellAnchor>
    <xdr:from>
      <xdr:col>1</xdr:col>
      <xdr:colOff>15875</xdr:colOff>
      <xdr:row>12</xdr:row>
      <xdr:rowOff>158750</xdr:rowOff>
    </xdr:from>
    <xdr:to>
      <xdr:col>1</xdr:col>
      <xdr:colOff>358775</xdr:colOff>
      <xdr:row>14</xdr:row>
      <xdr:rowOff>118300</xdr:rowOff>
    </xdr:to>
    <xdr:sp macro="" textlink="">
      <xdr:nvSpPr>
        <xdr:cNvPr id="6" name="Rectangle 5">
          <a:extLst>
            <a:ext uri="{FF2B5EF4-FFF2-40B4-BE49-F238E27FC236}">
              <a16:creationId xmlns:a16="http://schemas.microsoft.com/office/drawing/2014/main" id="{A06DD349-6DEE-4BFB-A149-B04BA1276BB2}"/>
            </a:ext>
          </a:extLst>
        </xdr:cNvPr>
        <xdr:cNvSpPr/>
      </xdr:nvSpPr>
      <xdr:spPr>
        <a:xfrm>
          <a:off x="196850" y="3625850"/>
          <a:ext cx="342900" cy="410400"/>
        </a:xfrm>
        <a:prstGeom prst="rect">
          <a:avLst/>
        </a:prstGeom>
        <a:solidFill>
          <a:schemeClr val="bg1"/>
        </a:solidFill>
        <a:ln w="19050">
          <a:solidFill>
            <a:sysClr val="windowText" lastClr="000000"/>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358773</xdr:colOff>
      <xdr:row>12</xdr:row>
      <xdr:rowOff>158750</xdr:rowOff>
    </xdr:from>
    <xdr:to>
      <xdr:col>3</xdr:col>
      <xdr:colOff>1215648</xdr:colOff>
      <xdr:row>14</xdr:row>
      <xdr:rowOff>118300</xdr:rowOff>
    </xdr:to>
    <xdr:sp macro="" textlink="">
      <xdr:nvSpPr>
        <xdr:cNvPr id="7" name="Rectangle 6">
          <a:extLst>
            <a:ext uri="{FF2B5EF4-FFF2-40B4-BE49-F238E27FC236}">
              <a16:creationId xmlns:a16="http://schemas.microsoft.com/office/drawing/2014/main" id="{B4DE2C21-258D-4737-A76B-FC4448DD91EC}"/>
            </a:ext>
          </a:extLst>
        </xdr:cNvPr>
        <xdr:cNvSpPr/>
      </xdr:nvSpPr>
      <xdr:spPr>
        <a:xfrm>
          <a:off x="539748" y="3625850"/>
          <a:ext cx="2390400" cy="410400"/>
        </a:xfrm>
        <a:prstGeom prst="rect">
          <a:avLst/>
        </a:prstGeom>
        <a:solidFill>
          <a:schemeClr val="bg1"/>
        </a:solidFill>
        <a:ln>
          <a:solidFill>
            <a:sysClr val="windowText" lastClr="000000"/>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r>
            <a:rPr lang="en-GB" sz="1050">
              <a:solidFill>
                <a:schemeClr val="accent1"/>
              </a:solidFill>
            </a:rPr>
            <a:t>Insert your own values into these cells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403412</xdr:colOff>
      <xdr:row>1</xdr:row>
      <xdr:rowOff>168087</xdr:rowOff>
    </xdr:from>
    <xdr:to>
      <xdr:col>11</xdr:col>
      <xdr:colOff>19658</xdr:colOff>
      <xdr:row>4</xdr:row>
      <xdr:rowOff>168507</xdr:rowOff>
    </xdr:to>
    <xdr:pic>
      <xdr:nvPicPr>
        <xdr:cNvPr id="2" name="Picture 1">
          <a:extLst>
            <a:ext uri="{FF2B5EF4-FFF2-40B4-BE49-F238E27FC236}">
              <a16:creationId xmlns:a16="http://schemas.microsoft.com/office/drawing/2014/main" id="{CAC67986-5584-44ED-99D1-10EFC38018F8}"/>
            </a:ext>
          </a:extLst>
        </xdr:cNvPr>
        <xdr:cNvPicPr>
          <a:picLocks noChangeAspect="1"/>
        </xdr:cNvPicPr>
      </xdr:nvPicPr>
      <xdr:blipFill>
        <a:blip xmlns:r="http://schemas.openxmlformats.org/officeDocument/2006/relationships" r:embed="rId1"/>
        <a:stretch>
          <a:fillRect/>
        </a:stretch>
      </xdr:blipFill>
      <xdr:spPr>
        <a:xfrm>
          <a:off x="12010577" y="381447"/>
          <a:ext cx="1883196" cy="8881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1340644</xdr:colOff>
      <xdr:row>2</xdr:row>
      <xdr:rowOff>2381</xdr:rowOff>
    </xdr:from>
    <xdr:to>
      <xdr:col>14</xdr:col>
      <xdr:colOff>236295</xdr:colOff>
      <xdr:row>5</xdr:row>
      <xdr:rowOff>218168</xdr:rowOff>
    </xdr:to>
    <xdr:pic>
      <xdr:nvPicPr>
        <xdr:cNvPr id="2" name="Picture 1">
          <a:extLst>
            <a:ext uri="{FF2B5EF4-FFF2-40B4-BE49-F238E27FC236}">
              <a16:creationId xmlns:a16="http://schemas.microsoft.com/office/drawing/2014/main" id="{263C3C06-0182-4A08-8068-7F419217FABD}"/>
            </a:ext>
          </a:extLst>
        </xdr:cNvPr>
        <xdr:cNvPicPr>
          <a:picLocks noChangeAspect="1"/>
        </xdr:cNvPicPr>
      </xdr:nvPicPr>
      <xdr:blipFill>
        <a:blip xmlns:r="http://schemas.openxmlformats.org/officeDocument/2006/relationships" r:embed="rId1"/>
        <a:stretch>
          <a:fillRect/>
        </a:stretch>
      </xdr:blipFill>
      <xdr:spPr>
        <a:xfrm>
          <a:off x="10846594" y="383381"/>
          <a:ext cx="1867451" cy="901587"/>
        </a:xfrm>
        <a:prstGeom prst="rect">
          <a:avLst/>
        </a:prstGeom>
      </xdr:spPr>
    </xdr:pic>
    <xdr:clientData/>
  </xdr:twoCellAnchor>
  <xdr:twoCellAnchor editAs="oneCell">
    <xdr:from>
      <xdr:col>0</xdr:col>
      <xdr:colOff>333375</xdr:colOff>
      <xdr:row>12</xdr:row>
      <xdr:rowOff>138906</xdr:rowOff>
    </xdr:from>
    <xdr:to>
      <xdr:col>14</xdr:col>
      <xdr:colOff>50809</xdr:colOff>
      <xdr:row>21</xdr:row>
      <xdr:rowOff>130046</xdr:rowOff>
    </xdr:to>
    <xdr:pic>
      <xdr:nvPicPr>
        <xdr:cNvPr id="3" name="Picture 2">
          <a:extLst>
            <a:ext uri="{FF2B5EF4-FFF2-40B4-BE49-F238E27FC236}">
              <a16:creationId xmlns:a16="http://schemas.microsoft.com/office/drawing/2014/main" id="{40ADF12D-5F91-4AB8-A8BC-20F26BC13ED5}"/>
            </a:ext>
          </a:extLst>
        </xdr:cNvPr>
        <xdr:cNvPicPr>
          <a:picLocks noChangeAspect="1"/>
        </xdr:cNvPicPr>
      </xdr:nvPicPr>
      <xdr:blipFill rotWithShape="1">
        <a:blip xmlns:r="http://schemas.openxmlformats.org/officeDocument/2006/relationships" r:embed="rId2"/>
        <a:srcRect t="10049"/>
        <a:stretch/>
      </xdr:blipFill>
      <xdr:spPr>
        <a:xfrm>
          <a:off x="333375" y="11070431"/>
          <a:ext cx="12195184" cy="1619916"/>
        </a:xfrm>
        <a:prstGeom prst="rect">
          <a:avLst/>
        </a:prstGeom>
      </xdr:spPr>
    </xdr:pic>
    <xdr:clientData/>
  </xdr:twoCellAnchor>
  <xdr:twoCellAnchor editAs="oneCell">
    <xdr:from>
      <xdr:col>0</xdr:col>
      <xdr:colOff>353219</xdr:colOff>
      <xdr:row>27</xdr:row>
      <xdr:rowOff>15875</xdr:rowOff>
    </xdr:from>
    <xdr:to>
      <xdr:col>14</xdr:col>
      <xdr:colOff>88943</xdr:colOff>
      <xdr:row>33</xdr:row>
      <xdr:rowOff>42261</xdr:rowOff>
    </xdr:to>
    <xdr:pic>
      <xdr:nvPicPr>
        <xdr:cNvPr id="4" name="Picture 3">
          <a:extLst>
            <a:ext uri="{FF2B5EF4-FFF2-40B4-BE49-F238E27FC236}">
              <a16:creationId xmlns:a16="http://schemas.microsoft.com/office/drawing/2014/main" id="{3465CB1E-B0ED-4E9D-B61F-78951ECF312F}"/>
            </a:ext>
          </a:extLst>
        </xdr:cNvPr>
        <xdr:cNvPicPr>
          <a:picLocks noChangeAspect="1"/>
        </xdr:cNvPicPr>
      </xdr:nvPicPr>
      <xdr:blipFill>
        <a:blip xmlns:r="http://schemas.openxmlformats.org/officeDocument/2006/relationships" r:embed="rId3"/>
        <a:stretch>
          <a:fillRect/>
        </a:stretch>
      </xdr:blipFill>
      <xdr:spPr>
        <a:xfrm>
          <a:off x="353219" y="13300075"/>
          <a:ext cx="12213474" cy="1112236"/>
        </a:xfrm>
        <a:prstGeom prst="rect">
          <a:avLst/>
        </a:prstGeom>
      </xdr:spPr>
    </xdr:pic>
    <xdr:clientData/>
  </xdr:twoCellAnchor>
  <xdr:twoCellAnchor editAs="oneCell">
    <xdr:from>
      <xdr:col>0</xdr:col>
      <xdr:colOff>353219</xdr:colOff>
      <xdr:row>39</xdr:row>
      <xdr:rowOff>87312</xdr:rowOff>
    </xdr:from>
    <xdr:to>
      <xdr:col>14</xdr:col>
      <xdr:colOff>51823</xdr:colOff>
      <xdr:row>48</xdr:row>
      <xdr:rowOff>51594</xdr:rowOff>
    </xdr:to>
    <xdr:pic>
      <xdr:nvPicPr>
        <xdr:cNvPr id="5" name="Picture 4">
          <a:extLst>
            <a:ext uri="{FF2B5EF4-FFF2-40B4-BE49-F238E27FC236}">
              <a16:creationId xmlns:a16="http://schemas.microsoft.com/office/drawing/2014/main" id="{3AEBD1FF-269E-46C0-B41B-4F270E3FCA12}"/>
            </a:ext>
          </a:extLst>
        </xdr:cNvPr>
        <xdr:cNvPicPr>
          <a:picLocks noChangeAspect="1"/>
        </xdr:cNvPicPr>
      </xdr:nvPicPr>
      <xdr:blipFill rotWithShape="1">
        <a:blip xmlns:r="http://schemas.openxmlformats.org/officeDocument/2006/relationships" r:embed="rId4"/>
        <a:srcRect t="22793" b="53747"/>
        <a:stretch/>
      </xdr:blipFill>
      <xdr:spPr>
        <a:xfrm>
          <a:off x="353219" y="15625762"/>
          <a:ext cx="12176354" cy="1593056"/>
        </a:xfrm>
        <a:prstGeom prst="rect">
          <a:avLst/>
        </a:prstGeom>
      </xdr:spPr>
    </xdr:pic>
    <xdr:clientData/>
  </xdr:twoCellAnchor>
  <xdr:twoCellAnchor editAs="oneCell">
    <xdr:from>
      <xdr:col>0</xdr:col>
      <xdr:colOff>341312</xdr:colOff>
      <xdr:row>54</xdr:row>
      <xdr:rowOff>87312</xdr:rowOff>
    </xdr:from>
    <xdr:to>
      <xdr:col>14</xdr:col>
      <xdr:colOff>28264</xdr:colOff>
      <xdr:row>59</xdr:row>
      <xdr:rowOff>88979</xdr:rowOff>
    </xdr:to>
    <xdr:pic>
      <xdr:nvPicPr>
        <xdr:cNvPr id="6" name="Picture 5">
          <a:extLst>
            <a:ext uri="{FF2B5EF4-FFF2-40B4-BE49-F238E27FC236}">
              <a16:creationId xmlns:a16="http://schemas.microsoft.com/office/drawing/2014/main" id="{5452DD23-A7DF-4361-A05E-33C342290C0F}"/>
            </a:ext>
          </a:extLst>
        </xdr:cNvPr>
        <xdr:cNvPicPr>
          <a:picLocks noChangeAspect="1"/>
        </xdr:cNvPicPr>
      </xdr:nvPicPr>
      <xdr:blipFill>
        <a:blip xmlns:r="http://schemas.openxmlformats.org/officeDocument/2006/relationships" r:embed="rId5"/>
        <a:stretch>
          <a:fillRect/>
        </a:stretch>
      </xdr:blipFill>
      <xdr:spPr>
        <a:xfrm>
          <a:off x="341312" y="17978437"/>
          <a:ext cx="12164702" cy="906542"/>
        </a:xfrm>
        <a:prstGeom prst="rect">
          <a:avLst/>
        </a:prstGeom>
      </xdr:spPr>
    </xdr:pic>
    <xdr:clientData/>
  </xdr:twoCellAnchor>
  <xdr:twoCellAnchor>
    <xdr:from>
      <xdr:col>0</xdr:col>
      <xdr:colOff>289719</xdr:colOff>
      <xdr:row>12</xdr:row>
      <xdr:rowOff>99218</xdr:rowOff>
    </xdr:from>
    <xdr:to>
      <xdr:col>14</xdr:col>
      <xdr:colOff>87312</xdr:colOff>
      <xdr:row>22</xdr:row>
      <xdr:rowOff>55563</xdr:rowOff>
    </xdr:to>
    <xdr:sp macro="" textlink="">
      <xdr:nvSpPr>
        <xdr:cNvPr id="7" name="Rectangle 6">
          <a:extLst>
            <a:ext uri="{FF2B5EF4-FFF2-40B4-BE49-F238E27FC236}">
              <a16:creationId xmlns:a16="http://schemas.microsoft.com/office/drawing/2014/main" id="{94B5A0E7-C915-4D50-80C0-04C439A52BF6}"/>
            </a:ext>
          </a:extLst>
        </xdr:cNvPr>
        <xdr:cNvSpPr/>
      </xdr:nvSpPr>
      <xdr:spPr>
        <a:xfrm>
          <a:off x="289719" y="2666999"/>
          <a:ext cx="12279312" cy="1781970"/>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0</xdr:col>
      <xdr:colOff>319088</xdr:colOff>
      <xdr:row>25</xdr:row>
      <xdr:rowOff>156368</xdr:rowOff>
    </xdr:from>
    <xdr:to>
      <xdr:col>14</xdr:col>
      <xdr:colOff>107156</xdr:colOff>
      <xdr:row>33</xdr:row>
      <xdr:rowOff>91281</xdr:rowOff>
    </xdr:to>
    <xdr:sp macro="" textlink="">
      <xdr:nvSpPr>
        <xdr:cNvPr id="8" name="Rectangle 7">
          <a:extLst>
            <a:ext uri="{FF2B5EF4-FFF2-40B4-BE49-F238E27FC236}">
              <a16:creationId xmlns:a16="http://schemas.microsoft.com/office/drawing/2014/main" id="{808F8D9F-9F4B-4E62-998B-C494E26BE5A4}"/>
            </a:ext>
          </a:extLst>
        </xdr:cNvPr>
        <xdr:cNvSpPr/>
      </xdr:nvSpPr>
      <xdr:spPr>
        <a:xfrm>
          <a:off x="319088" y="4914899"/>
          <a:ext cx="12269787" cy="1212851"/>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0</xdr:col>
      <xdr:colOff>348457</xdr:colOff>
      <xdr:row>39</xdr:row>
      <xdr:rowOff>39686</xdr:rowOff>
    </xdr:from>
    <xdr:to>
      <xdr:col>14</xdr:col>
      <xdr:colOff>99219</xdr:colOff>
      <xdr:row>48</xdr:row>
      <xdr:rowOff>103187</xdr:rowOff>
    </xdr:to>
    <xdr:sp macro="" textlink="">
      <xdr:nvSpPr>
        <xdr:cNvPr id="9" name="Rectangle 8">
          <a:extLst>
            <a:ext uri="{FF2B5EF4-FFF2-40B4-BE49-F238E27FC236}">
              <a16:creationId xmlns:a16="http://schemas.microsoft.com/office/drawing/2014/main" id="{584F0B00-A6CB-4414-896D-14DA2CCE0536}"/>
            </a:ext>
          </a:extLst>
        </xdr:cNvPr>
        <xdr:cNvSpPr/>
      </xdr:nvSpPr>
      <xdr:spPr>
        <a:xfrm>
          <a:off x="348457" y="7250905"/>
          <a:ext cx="12232481" cy="1706563"/>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1</xdr:col>
      <xdr:colOff>16670</xdr:colOff>
      <xdr:row>54</xdr:row>
      <xdr:rowOff>2380</xdr:rowOff>
    </xdr:from>
    <xdr:to>
      <xdr:col>14</xdr:col>
      <xdr:colOff>43656</xdr:colOff>
      <xdr:row>60</xdr:row>
      <xdr:rowOff>127000</xdr:rowOff>
    </xdr:to>
    <xdr:sp macro="" textlink="">
      <xdr:nvSpPr>
        <xdr:cNvPr id="10" name="Rectangle 9">
          <a:extLst>
            <a:ext uri="{FF2B5EF4-FFF2-40B4-BE49-F238E27FC236}">
              <a16:creationId xmlns:a16="http://schemas.microsoft.com/office/drawing/2014/main" id="{F18D2CEC-E3FB-46C5-9C70-FF7F778CBA5A}"/>
            </a:ext>
          </a:extLst>
        </xdr:cNvPr>
        <xdr:cNvSpPr/>
      </xdr:nvSpPr>
      <xdr:spPr>
        <a:xfrm>
          <a:off x="377826" y="9586911"/>
          <a:ext cx="12147549" cy="1219995"/>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GB"/>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britishbusinessbankplc.sharepoint.com/personal/ryan_flanagan_startuploans_co_uk/Documents/Documents/CX/Central%20BPCFFPSB%20V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ance"/>
      <sheetName val="1 Actual Cash Flows"/>
      <sheetName val="1 Business Plan(BP)"/>
      <sheetName val="Loan Calculator"/>
      <sheetName val="2 Personal Survival Budget(PSB)"/>
      <sheetName val="3 Sales Assumptions"/>
      <sheetName val="3.1 Cash Flow Forecast(CFF)"/>
      <sheetName val="3.2 Cash Flow Forecast(CFF)"/>
      <sheetName val="1.1Business Plan(BP) Plus"/>
      <sheetName val="CC 4"/>
      <sheetName val="CC 2"/>
      <sheetName val="Months"/>
      <sheetName val="STRESS TESTING (internal use)"/>
      <sheetName val="Central BPCFFPSB V4"/>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Loan3" displayName="Loan3" ref="B26:H262" headerRowDxfId="25" dataDxfId="24" totalsRowDxfId="22" tableBorderDxfId="23">
  <autoFilter ref="B26:H262" xr:uid="{00000000-0009-0000-0100-000002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000-000001000000}" name="No." totalsRowLabel="Total" dataDxfId="21">
      <calculatedColumnFormula>IFERROR(IF(Loan_Not_Paid*Values_Entered,Payment_Number,""), "")</calculatedColumnFormula>
    </tableColumn>
    <tableColumn id="2" xr3:uid="{00000000-0010-0000-0000-000002000000}" name="Payment_x000a_Date" dataDxfId="20" dataCellStyle="Date">
      <calculatedColumnFormula>IFERROR(IF(Loan_Not_Paid*Values_Entered,Payment_Date,""), "")</calculatedColumnFormula>
    </tableColumn>
    <tableColumn id="3" xr3:uid="{00000000-0010-0000-0000-000003000000}" name="Beginning_x000a_Balance" dataDxfId="19">
      <calculatedColumnFormula>IFERROR(IF(Loan_Not_Paid*Values_Entered,Beginning_Balance,""), "")</calculatedColumnFormula>
    </tableColumn>
    <tableColumn id="4" xr3:uid="{00000000-0010-0000-0000-000004000000}" name="Payment" dataDxfId="18">
      <calculatedColumnFormula>IFERROR(IF(Loan_Not_Paid*Values_Entered,Monthly_Payment,""), "")</calculatedColumnFormula>
    </tableColumn>
    <tableColumn id="5" xr3:uid="{00000000-0010-0000-0000-000005000000}" name="Principal" dataDxfId="17">
      <calculatedColumnFormula>IFERROR(IF(Loan_Not_Paid*Values_Entered,Principal,""), "")</calculatedColumnFormula>
    </tableColumn>
    <tableColumn id="6" xr3:uid="{00000000-0010-0000-0000-000006000000}" name="Interest" dataDxfId="16">
      <calculatedColumnFormula>IFERROR(IF(Loan_Not_Paid*Values_Entered,Interest,""), "")</calculatedColumnFormula>
    </tableColumn>
    <tableColumn id="7" xr3:uid="{00000000-0010-0000-0000-000007000000}" name="Ending_x000a_Balance" totalsRowFunction="count" dataDxfId="15">
      <calculatedColumnFormula>IFERROR(IF(Loan_Not_Paid*Values_Entered,Ending_Balance,""), "")</calculatedColumnFormula>
    </tableColumn>
  </tableColumns>
  <tableStyleInfo showFirstColumn="0" showLastColumn="0" showRowStripes="1" showColumnStripes="0"/>
  <extLst>
    <ext xmlns:x14="http://schemas.microsoft.com/office/spreadsheetml/2009/9/main" uri="{504A1905-F514-4f6f-8877-14C23A59335A}">
      <x14:table altTextSummary="Track Payment Number, Payment Date, Beginning Balance, Payment, Principal, Interest amounts, and Ending Balance"/>
    </ext>
  </extLst>
</table>
</file>

<file path=xl/theme/theme1.xml><?xml version="1.0" encoding="utf-8"?>
<a:theme xmlns:a="http://schemas.openxmlformats.org/drawingml/2006/main" name="BBB theme">
  <a:themeElements>
    <a:clrScheme name="BBB Theme Colours">
      <a:dk1>
        <a:sysClr val="windowText" lastClr="000000"/>
      </a:dk1>
      <a:lt1>
        <a:sysClr val="window" lastClr="FFFFFF"/>
      </a:lt1>
      <a:dk2>
        <a:srgbClr val="142855"/>
      </a:dk2>
      <a:lt2>
        <a:srgbClr val="AFCAD2"/>
      </a:lt2>
      <a:accent1>
        <a:srgbClr val="142855"/>
      </a:accent1>
      <a:accent2>
        <a:srgbClr val="0054BA"/>
      </a:accent2>
      <a:accent3>
        <a:srgbClr val="55C0FF"/>
      </a:accent3>
      <a:accent4>
        <a:srgbClr val="50C5A7"/>
      </a:accent4>
      <a:accent5>
        <a:srgbClr val="FFA0B4"/>
      </a:accent5>
      <a:accent6>
        <a:srgbClr val="FFB500"/>
      </a:accent6>
      <a:hlink>
        <a:srgbClr val="142855"/>
      </a:hlink>
      <a:folHlink>
        <a:srgbClr val="0054BA"/>
      </a:folHlink>
    </a:clrScheme>
    <a:fontScheme name="BBB Theme Fonts">
      <a:majorFont>
        <a:latin typeface="Arial"/>
        <a:ea typeface=""/>
        <a:cs typeface=""/>
      </a:majorFont>
      <a:minorFont>
        <a:latin typeface="Arial"/>
        <a:ea typeface=""/>
        <a:cs typeface=""/>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ln w="9525">
          <a:solidFill>
            <a:srgbClr val="CCCCCC"/>
          </a:solidFill>
        </a:ln>
      </a:spPr>
      <a:bodyPr/>
      <a:lstStyle/>
      <a:style>
        <a:lnRef idx="1">
          <a:schemeClr val="accent1"/>
        </a:lnRef>
        <a:fillRef idx="0">
          <a:schemeClr val="accent1"/>
        </a:fillRef>
        <a:effectRef idx="0">
          <a:schemeClr val="accent1"/>
        </a:effectRef>
        <a:fontRef idx="minor">
          <a:schemeClr val="tx1"/>
        </a:fontRef>
      </a:style>
    </a:lnDef>
    <a:txDef>
      <a:spPr>
        <a:solidFill>
          <a:schemeClr val="bg1"/>
        </a:solidFill>
        <a:ln w="19050">
          <a:noFill/>
        </a:ln>
      </a:spPr>
      <a:bodyPr wrap="square" lIns="0" tIns="0" rIns="0" bIns="0" anchor="ctr">
        <a:noAutofit/>
      </a:bodyPr>
      <a:lstStyle>
        <a:defPPr algn="ctr">
          <a:defRPr sz="1100" dirty="0">
            <a:solidFill>
              <a:schemeClr val="tx2"/>
            </a:solidFill>
          </a:defRPr>
        </a:defPPr>
      </a:lstStyle>
    </a:txDef>
  </a:objectDefaults>
  <a:extraClrSchemeLst/>
  <a:extLst>
    <a:ext uri="{05A4C25C-085E-4340-85A3-A5531E510DB2}">
      <thm15:themeFamily xmlns:thm15="http://schemas.microsoft.com/office/thememl/2012/main" name="BBB Theme1" id="{608097DA-44A2-499D-ACCF-635A6553A4A8}" vid="{0C279004-74A5-4C93-94E0-AA7957F851E5}"/>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2"/>
  <sheetViews>
    <sheetView workbookViewId="0">
      <selection activeCell="E14" sqref="E14"/>
    </sheetView>
  </sheetViews>
  <sheetFormatPr defaultRowHeight="13.8" x14ac:dyDescent="0.25"/>
  <sheetData>
    <row r="1" spans="1:1" x14ac:dyDescent="0.25">
      <c r="A1" s="2" t="s">
        <v>0</v>
      </c>
    </row>
    <row r="2" spans="1:1" x14ac:dyDescent="0.25">
      <c r="A2" s="2" t="s">
        <v>1</v>
      </c>
    </row>
    <row r="3" spans="1:1" x14ac:dyDescent="0.25">
      <c r="A3" s="2" t="s">
        <v>2</v>
      </c>
    </row>
    <row r="4" spans="1:1" x14ac:dyDescent="0.25">
      <c r="A4" s="2" t="s">
        <v>3</v>
      </c>
    </row>
    <row r="5" spans="1:1" x14ac:dyDescent="0.25">
      <c r="A5" s="2" t="s">
        <v>4</v>
      </c>
    </row>
    <row r="6" spans="1:1" x14ac:dyDescent="0.25">
      <c r="A6" s="2" t="s">
        <v>5</v>
      </c>
    </row>
    <row r="7" spans="1:1" x14ac:dyDescent="0.25">
      <c r="A7" s="2" t="s">
        <v>6</v>
      </c>
    </row>
    <row r="8" spans="1:1" x14ac:dyDescent="0.25">
      <c r="A8" s="2" t="s">
        <v>7</v>
      </c>
    </row>
    <row r="9" spans="1:1" x14ac:dyDescent="0.25">
      <c r="A9" s="2" t="s">
        <v>8</v>
      </c>
    </row>
    <row r="10" spans="1:1" x14ac:dyDescent="0.25">
      <c r="A10" s="2" t="s">
        <v>9</v>
      </c>
    </row>
    <row r="11" spans="1:1" x14ac:dyDescent="0.25">
      <c r="A11" s="2" t="s">
        <v>10</v>
      </c>
    </row>
    <row r="12" spans="1:1" x14ac:dyDescent="0.25">
      <c r="A12" s="2" t="s">
        <v>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C57"/>
  <sheetViews>
    <sheetView tabSelected="1" workbookViewId="0">
      <selection activeCell="B29" sqref="B29:AC29"/>
    </sheetView>
  </sheetViews>
  <sheetFormatPr defaultRowHeight="14.25" customHeight="1" x14ac:dyDescent="0.25"/>
  <cols>
    <col min="2" max="29" width="5.69921875" customWidth="1"/>
  </cols>
  <sheetData>
    <row r="1" spans="2:29" ht="69.75" customHeight="1" x14ac:dyDescent="0.25">
      <c r="B1" s="222" t="s">
        <v>12</v>
      </c>
      <c r="C1" s="223"/>
      <c r="D1" s="223"/>
      <c r="E1" s="223"/>
      <c r="F1" s="223"/>
      <c r="G1" s="223"/>
      <c r="H1" s="223"/>
      <c r="I1" s="223"/>
      <c r="J1" s="223"/>
      <c r="K1" s="223"/>
      <c r="L1" s="223"/>
      <c r="M1" s="223"/>
      <c r="N1" s="223"/>
      <c r="O1" s="223"/>
      <c r="P1" s="223"/>
      <c r="Q1" s="223"/>
      <c r="R1" s="223"/>
      <c r="S1" s="224"/>
      <c r="T1" s="224"/>
      <c r="U1" s="224"/>
      <c r="V1" s="224"/>
      <c r="W1" s="224"/>
      <c r="X1" s="224"/>
      <c r="Y1" s="224"/>
      <c r="Z1" s="224"/>
      <c r="AA1" s="224"/>
      <c r="AB1" s="224"/>
      <c r="AC1" s="224"/>
    </row>
    <row r="2" spans="2:29" ht="13.8" x14ac:dyDescent="0.25"/>
    <row r="3" spans="2:29" ht="15.6" x14ac:dyDescent="0.3">
      <c r="I3" s="169" t="s">
        <v>13</v>
      </c>
    </row>
    <row r="5" spans="2:29" ht="34.5" customHeight="1" x14ac:dyDescent="0.25">
      <c r="B5" s="225" t="s">
        <v>14</v>
      </c>
      <c r="C5" s="226"/>
      <c r="D5" s="226"/>
      <c r="E5" s="227"/>
      <c r="F5" s="227"/>
      <c r="G5" s="227"/>
      <c r="H5" s="227"/>
      <c r="I5" s="227"/>
      <c r="J5" s="227"/>
      <c r="K5" s="227"/>
      <c r="L5" s="227"/>
      <c r="M5" s="227"/>
      <c r="N5" s="227"/>
      <c r="O5" s="227"/>
      <c r="P5" s="227"/>
      <c r="Q5" s="227"/>
      <c r="R5" s="227"/>
      <c r="S5" s="227"/>
      <c r="T5" s="227"/>
      <c r="U5" s="227"/>
      <c r="V5" s="227"/>
      <c r="W5" s="227"/>
      <c r="X5" s="227"/>
      <c r="Y5" s="227"/>
      <c r="Z5" s="227"/>
      <c r="AA5" s="227"/>
      <c r="AB5" s="227"/>
      <c r="AC5" s="228"/>
    </row>
    <row r="6" spans="2:29" ht="28.5" customHeight="1" x14ac:dyDescent="0.3">
      <c r="B6" s="229" t="s">
        <v>15</v>
      </c>
      <c r="C6" s="230"/>
      <c r="D6" s="230"/>
      <c r="E6" s="230"/>
      <c r="F6" s="230"/>
      <c r="G6" s="230"/>
      <c r="H6" s="230"/>
      <c r="I6" s="230"/>
      <c r="J6" s="230"/>
      <c r="K6" s="231"/>
      <c r="L6" s="231"/>
      <c r="M6" s="231"/>
      <c r="N6" s="231"/>
      <c r="O6" s="231"/>
      <c r="P6" s="231"/>
      <c r="Q6" s="232"/>
      <c r="R6" s="232"/>
      <c r="S6" s="232"/>
      <c r="T6" s="232"/>
      <c r="U6" s="232"/>
      <c r="V6" s="232"/>
      <c r="W6" s="232"/>
      <c r="X6" s="232"/>
      <c r="Y6" s="232"/>
      <c r="Z6" s="232"/>
      <c r="AA6" s="232"/>
      <c r="AB6" s="232"/>
      <c r="AC6" s="232"/>
    </row>
    <row r="7" spans="2:29" ht="30" customHeight="1" x14ac:dyDescent="0.3">
      <c r="B7" s="213" t="s">
        <v>16</v>
      </c>
      <c r="C7" s="214"/>
      <c r="D7" s="214"/>
      <c r="E7" s="214"/>
      <c r="F7" s="214"/>
      <c r="G7" s="214"/>
      <c r="H7" s="214"/>
      <c r="I7" s="214"/>
      <c r="J7" s="214"/>
      <c r="K7" s="233"/>
      <c r="L7" s="233"/>
      <c r="M7" s="233"/>
      <c r="N7" s="233"/>
      <c r="O7" s="233"/>
      <c r="P7" s="233"/>
      <c r="Q7" s="205"/>
      <c r="R7" s="205"/>
      <c r="S7" s="205"/>
      <c r="T7" s="205"/>
      <c r="U7" s="205"/>
      <c r="V7" s="205"/>
      <c r="W7" s="205"/>
      <c r="X7" s="205"/>
      <c r="Y7" s="205"/>
      <c r="Z7" s="205"/>
      <c r="AA7" s="205"/>
      <c r="AB7" s="205"/>
      <c r="AC7" s="205"/>
    </row>
    <row r="8" spans="2:29" ht="30" customHeight="1" x14ac:dyDescent="0.3">
      <c r="B8" s="252" t="s">
        <v>17</v>
      </c>
      <c r="C8" s="253"/>
      <c r="D8" s="253"/>
      <c r="E8" s="253"/>
      <c r="F8" s="253"/>
      <c r="G8" s="253"/>
      <c r="H8" s="253"/>
      <c r="I8" s="253"/>
      <c r="J8" s="254"/>
      <c r="K8" s="233"/>
      <c r="L8" s="233"/>
      <c r="M8" s="233"/>
      <c r="N8" s="233"/>
      <c r="O8" s="233"/>
      <c r="P8" s="233"/>
      <c r="Q8" s="205"/>
      <c r="R8" s="205"/>
      <c r="S8" s="205"/>
      <c r="T8" s="205"/>
      <c r="U8" s="205"/>
      <c r="V8" s="205"/>
      <c r="W8" s="205"/>
      <c r="X8" s="205"/>
      <c r="Y8" s="205"/>
      <c r="Z8" s="205"/>
      <c r="AA8" s="205"/>
      <c r="AB8" s="205"/>
      <c r="AC8" s="205"/>
    </row>
    <row r="9" spans="2:29" ht="30" customHeight="1" x14ac:dyDescent="0.3">
      <c r="B9" s="213" t="s">
        <v>18</v>
      </c>
      <c r="C9" s="214"/>
      <c r="D9" s="214"/>
      <c r="E9" s="214"/>
      <c r="F9" s="214"/>
      <c r="G9" s="214"/>
      <c r="H9" s="214"/>
      <c r="I9" s="214"/>
      <c r="J9" s="214"/>
      <c r="K9" s="233"/>
      <c r="L9" s="233"/>
      <c r="M9" s="233"/>
      <c r="N9" s="233"/>
      <c r="O9" s="233"/>
      <c r="P9" s="233"/>
      <c r="Q9" s="205"/>
      <c r="R9" s="205"/>
      <c r="S9" s="205"/>
      <c r="T9" s="205"/>
      <c r="U9" s="205"/>
      <c r="V9" s="205"/>
      <c r="W9" s="205"/>
      <c r="X9" s="205"/>
      <c r="Y9" s="205"/>
      <c r="Z9" s="205"/>
      <c r="AA9" s="205"/>
      <c r="AB9" s="205"/>
      <c r="AC9" s="205"/>
    </row>
    <row r="10" spans="2:29" ht="30.75" customHeight="1" x14ac:dyDescent="0.25">
      <c r="B10" s="213" t="s">
        <v>19</v>
      </c>
      <c r="C10" s="214"/>
      <c r="D10" s="214"/>
      <c r="E10" s="214"/>
      <c r="F10" s="214"/>
      <c r="G10" s="214"/>
      <c r="H10" s="214"/>
      <c r="I10" s="214"/>
      <c r="J10" s="214"/>
      <c r="K10" s="234"/>
      <c r="L10" s="234"/>
      <c r="M10" s="234"/>
      <c r="N10" s="234"/>
      <c r="O10" s="234"/>
      <c r="P10" s="234"/>
      <c r="Q10" s="207"/>
      <c r="R10" s="207"/>
      <c r="S10" s="207"/>
      <c r="T10" s="207"/>
      <c r="U10" s="207"/>
      <c r="V10" s="207"/>
      <c r="W10" s="207"/>
      <c r="X10" s="207"/>
      <c r="Y10" s="207"/>
      <c r="Z10" s="207"/>
      <c r="AA10" s="207"/>
      <c r="AB10" s="207"/>
      <c r="AC10" s="207"/>
    </row>
    <row r="11" spans="2:29" ht="28.5" customHeight="1" x14ac:dyDescent="0.3">
      <c r="B11" s="213" t="s">
        <v>20</v>
      </c>
      <c r="C11" s="214"/>
      <c r="D11" s="214"/>
      <c r="E11" s="214"/>
      <c r="F11" s="214"/>
      <c r="G11" s="214"/>
      <c r="H11" s="214"/>
      <c r="I11" s="214"/>
      <c r="J11" s="214"/>
      <c r="K11" s="218" t="s">
        <v>21</v>
      </c>
      <c r="L11" s="207"/>
      <c r="M11" s="207"/>
      <c r="N11" s="207"/>
      <c r="O11" s="207"/>
      <c r="P11" s="207"/>
      <c r="Q11" s="207"/>
      <c r="R11" s="207"/>
      <c r="S11" s="207"/>
      <c r="T11" s="207"/>
      <c r="U11" s="211"/>
      <c r="V11" s="207"/>
      <c r="W11" s="207"/>
      <c r="X11" s="207"/>
      <c r="Y11" s="207"/>
      <c r="Z11" s="207"/>
      <c r="AA11" s="207"/>
      <c r="AB11" s="207"/>
      <c r="AC11" s="207"/>
    </row>
    <row r="12" spans="2:29" ht="28.5" customHeight="1" x14ac:dyDescent="0.3">
      <c r="B12" s="214"/>
      <c r="C12" s="214"/>
      <c r="D12" s="214"/>
      <c r="E12" s="214"/>
      <c r="F12" s="214"/>
      <c r="G12" s="214"/>
      <c r="H12" s="214"/>
      <c r="I12" s="214"/>
      <c r="J12" s="214"/>
      <c r="K12" s="218" t="s">
        <v>22</v>
      </c>
      <c r="L12" s="207"/>
      <c r="M12" s="207"/>
      <c r="N12" s="207"/>
      <c r="O12" s="207"/>
      <c r="P12" s="207"/>
      <c r="Q12" s="207"/>
      <c r="R12" s="207"/>
      <c r="S12" s="207"/>
      <c r="T12" s="207"/>
      <c r="U12" s="212"/>
      <c r="V12" s="207"/>
      <c r="W12" s="207"/>
      <c r="X12" s="207"/>
      <c r="Y12" s="207"/>
      <c r="Z12" s="207"/>
      <c r="AA12" s="207"/>
      <c r="AB12" s="207"/>
      <c r="AC12" s="207"/>
    </row>
    <row r="14" spans="2:29" ht="33.450000000000003" customHeight="1" x14ac:dyDescent="0.25">
      <c r="B14" s="215" t="s">
        <v>23</v>
      </c>
      <c r="C14" s="216"/>
      <c r="D14" s="216"/>
      <c r="E14" s="216"/>
      <c r="F14" s="216"/>
      <c r="G14" s="216"/>
      <c r="H14" s="216"/>
      <c r="I14" s="216"/>
      <c r="J14" s="216"/>
      <c r="K14" s="216"/>
      <c r="L14" s="216"/>
      <c r="M14" s="216"/>
      <c r="N14" s="216"/>
      <c r="O14" s="216"/>
      <c r="P14" s="216"/>
      <c r="Q14" s="216"/>
      <c r="R14" s="216"/>
      <c r="S14" s="216"/>
      <c r="T14" s="216"/>
      <c r="U14" s="216"/>
      <c r="V14" s="216"/>
      <c r="W14" s="216"/>
      <c r="X14" s="216"/>
      <c r="Y14" s="216"/>
      <c r="Z14" s="216"/>
      <c r="AA14" s="216"/>
      <c r="AB14" s="216"/>
      <c r="AC14" s="217"/>
    </row>
    <row r="15" spans="2:29" ht="122.25" customHeight="1" x14ac:dyDescent="0.25">
      <c r="B15" s="209" t="s">
        <v>24</v>
      </c>
      <c r="C15" s="210"/>
      <c r="D15" s="210"/>
      <c r="E15" s="210"/>
      <c r="F15" s="210"/>
      <c r="G15" s="210"/>
      <c r="H15" s="210"/>
      <c r="I15" s="210"/>
      <c r="J15" s="210"/>
      <c r="K15" s="210"/>
      <c r="L15" s="219"/>
      <c r="M15" s="219"/>
      <c r="N15" s="219"/>
      <c r="O15" s="219"/>
      <c r="P15" s="219"/>
      <c r="Q15" s="219"/>
      <c r="R15" s="219"/>
      <c r="S15" s="219"/>
      <c r="T15" s="219"/>
      <c r="U15" s="219"/>
      <c r="V15" s="219"/>
      <c r="W15" s="219"/>
      <c r="X15" s="219"/>
      <c r="Y15" s="219"/>
      <c r="Z15" s="219"/>
      <c r="AA15" s="219"/>
      <c r="AB15" s="219"/>
      <c r="AC15" s="219"/>
    </row>
    <row r="16" spans="2:29" ht="87" customHeight="1" x14ac:dyDescent="0.25">
      <c r="B16" s="208" t="s">
        <v>25</v>
      </c>
      <c r="C16" s="205"/>
      <c r="D16" s="205"/>
      <c r="E16" s="205"/>
      <c r="F16" s="205"/>
      <c r="G16" s="205"/>
      <c r="H16" s="205"/>
      <c r="I16" s="205"/>
      <c r="J16" s="205"/>
      <c r="K16" s="205"/>
      <c r="L16" s="219"/>
      <c r="M16" s="219"/>
      <c r="N16" s="219"/>
      <c r="O16" s="219"/>
      <c r="P16" s="219"/>
      <c r="Q16" s="219"/>
      <c r="R16" s="219"/>
      <c r="S16" s="219"/>
      <c r="T16" s="219"/>
      <c r="U16" s="219"/>
      <c r="V16" s="219"/>
      <c r="W16" s="219"/>
      <c r="X16" s="219"/>
      <c r="Y16" s="219"/>
      <c r="Z16" s="219"/>
      <c r="AA16" s="219"/>
      <c r="AB16" s="219"/>
      <c r="AC16" s="219"/>
    </row>
    <row r="18" spans="2:29" ht="104.25" customHeight="1" x14ac:dyDescent="0.25">
      <c r="B18" s="220" t="s">
        <v>26</v>
      </c>
      <c r="C18" s="221"/>
      <c r="D18" s="221"/>
      <c r="E18" s="221"/>
      <c r="F18" s="221"/>
      <c r="G18" s="221"/>
      <c r="H18" s="221"/>
      <c r="I18" s="221"/>
      <c r="J18" s="221"/>
      <c r="K18" s="221"/>
      <c r="L18" s="221"/>
      <c r="M18" s="221"/>
      <c r="N18" s="221"/>
      <c r="O18" s="221"/>
      <c r="P18" s="221"/>
      <c r="Q18" s="221"/>
      <c r="R18" s="221"/>
      <c r="S18" s="221"/>
      <c r="T18" s="221"/>
      <c r="U18" s="221"/>
      <c r="V18" s="221"/>
      <c r="W18" s="221"/>
      <c r="X18" s="221"/>
      <c r="Y18" s="221"/>
      <c r="Z18" s="221"/>
      <c r="AA18" s="221"/>
      <c r="AB18" s="221"/>
      <c r="AC18" s="221"/>
    </row>
    <row r="19" spans="2:29" ht="106.5" customHeight="1" x14ac:dyDescent="0.25">
      <c r="B19" s="208" t="s">
        <v>27</v>
      </c>
      <c r="C19" s="205"/>
      <c r="D19" s="205"/>
      <c r="E19" s="205"/>
      <c r="F19" s="205"/>
      <c r="G19" s="205"/>
      <c r="H19" s="205"/>
      <c r="I19" s="205"/>
      <c r="J19" s="205"/>
      <c r="K19" s="205"/>
      <c r="L19" s="207"/>
      <c r="M19" s="207"/>
      <c r="N19" s="207"/>
      <c r="O19" s="207"/>
      <c r="P19" s="207"/>
      <c r="Q19" s="207"/>
      <c r="R19" s="207"/>
      <c r="S19" s="207"/>
      <c r="T19" s="207"/>
      <c r="U19" s="207"/>
      <c r="V19" s="207"/>
      <c r="W19" s="207"/>
      <c r="X19" s="207"/>
      <c r="Y19" s="207"/>
      <c r="Z19" s="207"/>
      <c r="AA19" s="207"/>
      <c r="AB19" s="207"/>
      <c r="AC19" s="207"/>
    </row>
    <row r="20" spans="2:29" ht="155.25" customHeight="1" x14ac:dyDescent="0.25">
      <c r="B20" s="208" t="s">
        <v>28</v>
      </c>
      <c r="C20" s="205"/>
      <c r="D20" s="205"/>
      <c r="E20" s="205"/>
      <c r="F20" s="205"/>
      <c r="G20" s="205"/>
      <c r="H20" s="205"/>
      <c r="I20" s="205"/>
      <c r="J20" s="205"/>
      <c r="K20" s="205"/>
      <c r="L20" s="207"/>
      <c r="M20" s="207"/>
      <c r="N20" s="207"/>
      <c r="O20" s="207"/>
      <c r="P20" s="207"/>
      <c r="Q20" s="207"/>
      <c r="R20" s="207"/>
      <c r="S20" s="207"/>
      <c r="T20" s="207"/>
      <c r="U20" s="207"/>
      <c r="V20" s="207"/>
      <c r="W20" s="207"/>
      <c r="X20" s="207"/>
      <c r="Y20" s="207"/>
      <c r="Z20" s="207"/>
      <c r="AA20" s="207"/>
      <c r="AB20" s="207"/>
      <c r="AC20" s="207"/>
    </row>
    <row r="21" spans="2:29" ht="128.25" customHeight="1" x14ac:dyDescent="0.25">
      <c r="B21" s="206" t="s">
        <v>29</v>
      </c>
      <c r="C21" s="207"/>
      <c r="D21" s="207"/>
      <c r="E21" s="207"/>
      <c r="F21" s="207"/>
      <c r="G21" s="207"/>
      <c r="H21" s="207"/>
      <c r="I21" s="207"/>
      <c r="J21" s="207"/>
      <c r="K21" s="207"/>
      <c r="L21" s="207"/>
      <c r="M21" s="207"/>
      <c r="N21" s="207"/>
      <c r="O21" s="207"/>
      <c r="P21" s="207"/>
      <c r="Q21" s="207"/>
      <c r="R21" s="207"/>
      <c r="S21" s="207"/>
      <c r="T21" s="207"/>
      <c r="U21" s="207"/>
      <c r="V21" s="207"/>
      <c r="W21" s="207"/>
      <c r="X21" s="207"/>
      <c r="Y21" s="207"/>
      <c r="Z21" s="207"/>
      <c r="AA21" s="207"/>
      <c r="AB21" s="207"/>
      <c r="AC21" s="207"/>
    </row>
    <row r="24" spans="2:29" ht="82.5" customHeight="1" x14ac:dyDescent="0.25">
      <c r="B24" s="239" t="s">
        <v>30</v>
      </c>
      <c r="C24" s="240"/>
      <c r="D24" s="240"/>
      <c r="E24" s="240"/>
      <c r="F24" s="240"/>
      <c r="G24" s="240"/>
      <c r="H24" s="240"/>
      <c r="I24" s="240"/>
      <c r="J24" s="240"/>
      <c r="K24" s="240"/>
      <c r="L24" s="240"/>
      <c r="M24" s="240"/>
      <c r="N24" s="240"/>
      <c r="O24" s="240"/>
      <c r="P24" s="240"/>
      <c r="Q24" s="240"/>
      <c r="R24" s="240"/>
      <c r="S24" s="240"/>
      <c r="T24" s="240"/>
      <c r="U24" s="240"/>
      <c r="V24" s="240"/>
      <c r="W24" s="240"/>
      <c r="X24" s="240"/>
      <c r="Y24" s="240"/>
      <c r="Z24" s="240"/>
      <c r="AA24" s="240"/>
      <c r="AB24" s="240"/>
      <c r="AC24" s="240"/>
    </row>
    <row r="25" spans="2:29" ht="106.5" customHeight="1" x14ac:dyDescent="0.25">
      <c r="B25" s="206" t="s">
        <v>31</v>
      </c>
      <c r="C25" s="207"/>
      <c r="D25" s="207"/>
      <c r="E25" s="207"/>
      <c r="F25" s="207"/>
      <c r="G25" s="207"/>
      <c r="H25" s="207"/>
      <c r="I25" s="207"/>
      <c r="J25" s="207"/>
      <c r="K25" s="207"/>
      <c r="L25" s="207"/>
      <c r="M25" s="207"/>
      <c r="N25" s="207"/>
      <c r="O25" s="207"/>
      <c r="P25" s="207"/>
      <c r="Q25" s="207"/>
      <c r="R25" s="207"/>
      <c r="S25" s="207"/>
      <c r="T25" s="207"/>
      <c r="U25" s="207"/>
      <c r="V25" s="207"/>
      <c r="W25" s="207"/>
      <c r="X25" s="207"/>
      <c r="Y25" s="207"/>
      <c r="Z25" s="207"/>
      <c r="AA25" s="207"/>
      <c r="AB25" s="207"/>
      <c r="AC25" s="207"/>
    </row>
    <row r="26" spans="2:29" ht="68.25" customHeight="1" x14ac:dyDescent="0.25">
      <c r="B26" s="206" t="s">
        <v>32</v>
      </c>
      <c r="C26" s="207"/>
      <c r="D26" s="207"/>
      <c r="E26" s="207"/>
      <c r="F26" s="207"/>
      <c r="G26" s="207"/>
      <c r="H26" s="207"/>
      <c r="I26" s="207"/>
      <c r="J26" s="207"/>
      <c r="K26" s="207"/>
      <c r="L26" s="207"/>
      <c r="M26" s="207"/>
      <c r="N26" s="207"/>
      <c r="O26" s="207"/>
      <c r="P26" s="207"/>
      <c r="Q26" s="207"/>
      <c r="R26" s="207"/>
      <c r="S26" s="207"/>
      <c r="T26" s="207"/>
      <c r="U26" s="207"/>
      <c r="V26" s="207"/>
      <c r="W26" s="207"/>
      <c r="X26" s="207"/>
      <c r="Y26" s="207"/>
      <c r="Z26" s="207"/>
      <c r="AA26" s="207"/>
      <c r="AB26" s="207"/>
      <c r="AC26" s="207"/>
    </row>
    <row r="27" spans="2:29" ht="95.25" customHeight="1" x14ac:dyDescent="0.25">
      <c r="B27" s="206" t="s">
        <v>33</v>
      </c>
      <c r="C27" s="207"/>
      <c r="D27" s="207"/>
      <c r="E27" s="207"/>
      <c r="F27" s="207"/>
      <c r="G27" s="207"/>
      <c r="H27" s="207"/>
      <c r="I27" s="207"/>
      <c r="J27" s="207"/>
      <c r="K27" s="207"/>
      <c r="L27" s="207"/>
      <c r="M27" s="207"/>
      <c r="N27" s="207"/>
      <c r="O27" s="207"/>
      <c r="P27" s="207"/>
      <c r="Q27" s="207"/>
      <c r="R27" s="207"/>
      <c r="S27" s="207"/>
      <c r="T27" s="207"/>
      <c r="U27" s="207"/>
      <c r="V27" s="207"/>
      <c r="W27" s="207"/>
      <c r="X27" s="207"/>
      <c r="Y27" s="207"/>
      <c r="Z27" s="207"/>
      <c r="AA27" s="207"/>
      <c r="AB27" s="207"/>
      <c r="AC27" s="207"/>
    </row>
    <row r="28" spans="2:29" ht="13.8" x14ac:dyDescent="0.25">
      <c r="B28" s="197"/>
    </row>
    <row r="29" spans="2:29" ht="77.25" customHeight="1" x14ac:dyDescent="0.25">
      <c r="B29" s="235" t="s">
        <v>34</v>
      </c>
      <c r="C29" s="236"/>
      <c r="D29" s="236"/>
      <c r="E29" s="236"/>
      <c r="F29" s="236"/>
      <c r="G29" s="236"/>
      <c r="H29" s="236"/>
      <c r="I29" s="236"/>
      <c r="J29" s="236"/>
      <c r="K29" s="236"/>
      <c r="L29" s="236"/>
      <c r="M29" s="236"/>
      <c r="N29" s="236"/>
      <c r="O29" s="236"/>
      <c r="P29" s="236"/>
      <c r="Q29" s="236"/>
      <c r="R29" s="236"/>
      <c r="S29" s="236"/>
      <c r="T29" s="236"/>
      <c r="U29" s="236"/>
      <c r="V29" s="236"/>
      <c r="W29" s="236"/>
      <c r="X29" s="236"/>
      <c r="Y29" s="236"/>
      <c r="Z29" s="236"/>
      <c r="AA29" s="236"/>
      <c r="AB29" s="236"/>
      <c r="AC29" s="236"/>
    </row>
    <row r="30" spans="2:29" ht="34.5" customHeight="1" x14ac:dyDescent="0.25">
      <c r="B30" s="193" t="s">
        <v>35</v>
      </c>
      <c r="C30" s="237" t="s">
        <v>36</v>
      </c>
      <c r="D30" s="236"/>
      <c r="E30" s="236"/>
      <c r="F30" s="236"/>
      <c r="G30" s="236"/>
      <c r="H30" s="236"/>
      <c r="I30" s="238" t="s">
        <v>37</v>
      </c>
      <c r="J30" s="236"/>
      <c r="K30" s="236"/>
      <c r="L30" s="236"/>
      <c r="M30" s="202" t="s">
        <v>38</v>
      </c>
      <c r="N30" s="203"/>
      <c r="O30" s="203"/>
      <c r="P30" s="204"/>
      <c r="Q30" s="237" t="s">
        <v>39</v>
      </c>
      <c r="R30" s="237"/>
      <c r="S30" s="237"/>
      <c r="T30" s="237"/>
      <c r="U30" s="237" t="s">
        <v>40</v>
      </c>
      <c r="V30" s="237"/>
      <c r="W30" s="237"/>
      <c r="X30" s="237"/>
      <c r="Y30" s="237"/>
      <c r="Z30" s="237"/>
      <c r="AA30" s="237"/>
      <c r="AB30" s="237"/>
      <c r="AC30" s="237"/>
    </row>
    <row r="31" spans="2:29" ht="13.8" x14ac:dyDescent="0.25">
      <c r="B31" s="198">
        <v>1</v>
      </c>
      <c r="C31" s="205"/>
      <c r="D31" s="205"/>
      <c r="E31" s="205"/>
      <c r="F31" s="205"/>
      <c r="G31" s="205"/>
      <c r="H31" s="205"/>
      <c r="I31" s="205"/>
      <c r="J31" s="205"/>
      <c r="K31" s="205"/>
      <c r="L31" s="205"/>
      <c r="M31" s="199"/>
      <c r="N31" s="200"/>
      <c r="O31" s="200"/>
      <c r="P31" s="201"/>
      <c r="Q31" s="205"/>
      <c r="R31" s="205"/>
      <c r="S31" s="205"/>
      <c r="T31" s="205"/>
      <c r="U31" s="205"/>
      <c r="V31" s="205"/>
      <c r="W31" s="205"/>
      <c r="X31" s="205"/>
      <c r="Y31" s="205"/>
      <c r="Z31" s="205"/>
      <c r="AA31" s="205"/>
      <c r="AB31" s="205"/>
      <c r="AC31" s="205"/>
    </row>
    <row r="32" spans="2:29" ht="13.8" x14ac:dyDescent="0.25">
      <c r="B32" s="198">
        <v>2</v>
      </c>
      <c r="C32" s="205"/>
      <c r="D32" s="205"/>
      <c r="E32" s="205"/>
      <c r="F32" s="205"/>
      <c r="G32" s="205"/>
      <c r="H32" s="205"/>
      <c r="I32" s="205"/>
      <c r="J32" s="205"/>
      <c r="K32" s="205"/>
      <c r="L32" s="205"/>
      <c r="M32" s="199"/>
      <c r="N32" s="200"/>
      <c r="O32" s="200"/>
      <c r="P32" s="201"/>
      <c r="Q32" s="205"/>
      <c r="R32" s="205"/>
      <c r="S32" s="205"/>
      <c r="T32" s="205"/>
      <c r="U32" s="205"/>
      <c r="V32" s="205"/>
      <c r="W32" s="205"/>
      <c r="X32" s="205"/>
      <c r="Y32" s="205"/>
      <c r="Z32" s="205"/>
      <c r="AA32" s="205"/>
      <c r="AB32" s="205"/>
      <c r="AC32" s="205"/>
    </row>
    <row r="33" spans="2:29" ht="13.8" x14ac:dyDescent="0.25">
      <c r="B33" s="198">
        <v>3</v>
      </c>
      <c r="C33" s="205"/>
      <c r="D33" s="205"/>
      <c r="E33" s="205"/>
      <c r="F33" s="205"/>
      <c r="G33" s="205"/>
      <c r="H33" s="205"/>
      <c r="I33" s="205"/>
      <c r="J33" s="205"/>
      <c r="K33" s="205"/>
      <c r="L33" s="205"/>
      <c r="M33" s="199"/>
      <c r="N33" s="200"/>
      <c r="O33" s="200"/>
      <c r="P33" s="201"/>
      <c r="Q33" s="205"/>
      <c r="R33" s="205"/>
      <c r="S33" s="205"/>
      <c r="T33" s="205"/>
      <c r="U33" s="205"/>
      <c r="V33" s="205"/>
      <c r="W33" s="205"/>
      <c r="X33" s="205"/>
      <c r="Y33" s="205"/>
      <c r="Z33" s="205"/>
      <c r="AA33" s="205"/>
      <c r="AB33" s="205"/>
      <c r="AC33" s="205"/>
    </row>
    <row r="34" spans="2:29" ht="13.8" x14ac:dyDescent="0.25">
      <c r="B34" s="198">
        <v>4</v>
      </c>
      <c r="C34" s="205"/>
      <c r="D34" s="205"/>
      <c r="E34" s="205"/>
      <c r="F34" s="205"/>
      <c r="G34" s="205"/>
      <c r="H34" s="205"/>
      <c r="I34" s="205"/>
      <c r="J34" s="205"/>
      <c r="K34" s="205"/>
      <c r="L34" s="205"/>
      <c r="M34" s="199"/>
      <c r="N34" s="200"/>
      <c r="O34" s="200"/>
      <c r="P34" s="201"/>
      <c r="Q34" s="205"/>
      <c r="R34" s="205"/>
      <c r="S34" s="205"/>
      <c r="T34" s="205"/>
      <c r="U34" s="205"/>
      <c r="V34" s="205"/>
      <c r="W34" s="205"/>
      <c r="X34" s="205"/>
      <c r="Y34" s="205"/>
      <c r="Z34" s="205"/>
      <c r="AA34" s="205"/>
      <c r="AB34" s="205"/>
      <c r="AC34" s="205"/>
    </row>
    <row r="35" spans="2:29" ht="13.8" x14ac:dyDescent="0.25">
      <c r="B35" s="198">
        <v>5</v>
      </c>
      <c r="C35" s="205"/>
      <c r="D35" s="205"/>
      <c r="E35" s="205"/>
      <c r="F35" s="205"/>
      <c r="G35" s="205"/>
      <c r="H35" s="205"/>
      <c r="I35" s="205"/>
      <c r="J35" s="205"/>
      <c r="K35" s="205"/>
      <c r="L35" s="205"/>
      <c r="M35" s="199"/>
      <c r="N35" s="200"/>
      <c r="O35" s="200"/>
      <c r="P35" s="201"/>
      <c r="Q35" s="205"/>
      <c r="R35" s="205"/>
      <c r="S35" s="205"/>
      <c r="T35" s="205"/>
      <c r="U35" s="205"/>
      <c r="V35" s="205"/>
      <c r="W35" s="205"/>
      <c r="X35" s="205"/>
      <c r="Y35" s="205"/>
      <c r="Z35" s="205"/>
      <c r="AA35" s="205"/>
      <c r="AB35" s="205"/>
      <c r="AC35" s="205"/>
    </row>
    <row r="36" spans="2:29" ht="13.8" x14ac:dyDescent="0.25">
      <c r="B36" s="198">
        <v>6</v>
      </c>
      <c r="C36" s="205"/>
      <c r="D36" s="205"/>
      <c r="E36" s="205"/>
      <c r="F36" s="205"/>
      <c r="G36" s="205"/>
      <c r="H36" s="205"/>
      <c r="I36" s="205"/>
      <c r="J36" s="205"/>
      <c r="K36" s="205"/>
      <c r="L36" s="205"/>
      <c r="M36" s="199"/>
      <c r="N36" s="200"/>
      <c r="O36" s="200"/>
      <c r="P36" s="201"/>
      <c r="Q36" s="205"/>
      <c r="R36" s="205"/>
      <c r="S36" s="205"/>
      <c r="T36" s="205"/>
      <c r="U36" s="205"/>
      <c r="V36" s="205"/>
      <c r="W36" s="205"/>
      <c r="X36" s="205"/>
      <c r="Y36" s="205"/>
      <c r="Z36" s="205"/>
      <c r="AA36" s="205"/>
      <c r="AB36" s="205"/>
      <c r="AC36" s="205"/>
    </row>
    <row r="37" spans="2:29" ht="13.8" x14ac:dyDescent="0.25">
      <c r="B37" s="198">
        <v>7</v>
      </c>
      <c r="C37" s="205"/>
      <c r="D37" s="205"/>
      <c r="E37" s="205"/>
      <c r="F37" s="205"/>
      <c r="G37" s="205"/>
      <c r="H37" s="205"/>
      <c r="I37" s="205"/>
      <c r="J37" s="205"/>
      <c r="K37" s="205"/>
      <c r="L37" s="205"/>
      <c r="M37" s="199"/>
      <c r="N37" s="200"/>
      <c r="O37" s="200"/>
      <c r="P37" s="201"/>
      <c r="Q37" s="205"/>
      <c r="R37" s="205"/>
      <c r="S37" s="205"/>
      <c r="T37" s="205"/>
      <c r="U37" s="205"/>
      <c r="V37" s="205"/>
      <c r="W37" s="205"/>
      <c r="X37" s="205"/>
      <c r="Y37" s="205"/>
      <c r="Z37" s="205"/>
      <c r="AA37" s="205"/>
      <c r="AB37" s="205"/>
      <c r="AC37" s="205"/>
    </row>
    <row r="38" spans="2:29" ht="13.8" x14ac:dyDescent="0.25">
      <c r="B38" s="198">
        <v>8</v>
      </c>
      <c r="C38" s="205"/>
      <c r="D38" s="205"/>
      <c r="E38" s="205"/>
      <c r="F38" s="205"/>
      <c r="G38" s="205"/>
      <c r="H38" s="205"/>
      <c r="I38" s="205"/>
      <c r="J38" s="205"/>
      <c r="K38" s="205"/>
      <c r="L38" s="205"/>
      <c r="M38" s="199"/>
      <c r="N38" s="200"/>
      <c r="O38" s="200"/>
      <c r="P38" s="201"/>
      <c r="Q38" s="205"/>
      <c r="R38" s="205"/>
      <c r="S38" s="205"/>
      <c r="T38" s="205"/>
      <c r="U38" s="205"/>
      <c r="V38" s="205"/>
      <c r="W38" s="205"/>
      <c r="X38" s="205"/>
      <c r="Y38" s="205"/>
      <c r="Z38" s="205"/>
      <c r="AA38" s="205"/>
      <c r="AB38" s="205"/>
      <c r="AC38" s="205"/>
    </row>
    <row r="39" spans="2:29" ht="13.8" x14ac:dyDescent="0.25">
      <c r="B39" s="198">
        <v>9</v>
      </c>
      <c r="C39" s="205"/>
      <c r="D39" s="205"/>
      <c r="E39" s="205"/>
      <c r="F39" s="205"/>
      <c r="G39" s="205"/>
      <c r="H39" s="205"/>
      <c r="I39" s="205"/>
      <c r="J39" s="205"/>
      <c r="K39" s="205"/>
      <c r="L39" s="205"/>
      <c r="M39" s="199"/>
      <c r="N39" s="200"/>
      <c r="O39" s="200"/>
      <c r="P39" s="201"/>
      <c r="Q39" s="205"/>
      <c r="R39" s="205"/>
      <c r="S39" s="205"/>
      <c r="T39" s="205"/>
      <c r="U39" s="205"/>
      <c r="V39" s="205"/>
      <c r="W39" s="205"/>
      <c r="X39" s="205"/>
      <c r="Y39" s="205"/>
      <c r="Z39" s="205"/>
      <c r="AA39" s="205"/>
      <c r="AB39" s="205"/>
      <c r="AC39" s="205"/>
    </row>
    <row r="40" spans="2:29" ht="13.8" x14ac:dyDescent="0.25">
      <c r="B40" s="198">
        <v>10</v>
      </c>
      <c r="C40" s="205"/>
      <c r="D40" s="205"/>
      <c r="E40" s="205"/>
      <c r="F40" s="205"/>
      <c r="G40" s="205"/>
      <c r="H40" s="205"/>
      <c r="I40" s="205"/>
      <c r="J40" s="205"/>
      <c r="K40" s="205"/>
      <c r="L40" s="205"/>
      <c r="M40" s="199"/>
      <c r="N40" s="200"/>
      <c r="O40" s="200"/>
      <c r="P40" s="201"/>
      <c r="Q40" s="205"/>
      <c r="R40" s="205"/>
      <c r="S40" s="205"/>
      <c r="T40" s="205"/>
      <c r="U40" s="205"/>
      <c r="V40" s="205"/>
      <c r="W40" s="205"/>
      <c r="X40" s="205"/>
      <c r="Y40" s="205"/>
      <c r="Z40" s="205"/>
      <c r="AA40" s="205"/>
      <c r="AB40" s="205"/>
      <c r="AC40" s="205"/>
    </row>
    <row r="41" spans="2:29" ht="13.8" x14ac:dyDescent="0.25">
      <c r="B41" s="197"/>
    </row>
    <row r="43" spans="2:29" ht="24" customHeight="1" x14ac:dyDescent="0.25">
      <c r="B43" s="244" t="s">
        <v>41</v>
      </c>
      <c r="C43" s="216"/>
      <c r="D43" s="216"/>
      <c r="E43" s="216"/>
      <c r="F43" s="216"/>
      <c r="G43" s="216"/>
      <c r="H43" s="216"/>
      <c r="I43" s="216"/>
      <c r="J43" s="216"/>
      <c r="K43" s="216"/>
      <c r="L43" s="216"/>
      <c r="M43" s="216"/>
      <c r="N43" s="216"/>
      <c r="O43" s="216"/>
      <c r="P43" s="216"/>
      <c r="Q43" s="216"/>
      <c r="R43" s="216"/>
      <c r="S43" s="216"/>
      <c r="T43" s="216"/>
      <c r="U43" s="216"/>
      <c r="V43" s="216"/>
      <c r="W43" s="216"/>
      <c r="X43" s="216"/>
      <c r="Y43" s="216"/>
      <c r="Z43" s="216"/>
      <c r="AA43" s="216"/>
      <c r="AB43" s="216"/>
      <c r="AC43" s="217"/>
    </row>
    <row r="44" spans="2:29" ht="72.75" customHeight="1" x14ac:dyDescent="0.25">
      <c r="B44" s="208" t="s">
        <v>42</v>
      </c>
      <c r="C44" s="205"/>
      <c r="D44" s="205"/>
      <c r="E44" s="205"/>
      <c r="F44" s="205"/>
      <c r="G44" s="205"/>
      <c r="H44" s="205"/>
      <c r="I44" s="205"/>
      <c r="J44" s="205"/>
      <c r="K44" s="205"/>
      <c r="L44" s="210"/>
      <c r="M44" s="210"/>
      <c r="N44" s="210"/>
      <c r="O44" s="210"/>
      <c r="P44" s="210"/>
      <c r="Q44" s="210"/>
      <c r="R44" s="210"/>
      <c r="S44" s="210"/>
      <c r="T44" s="210"/>
      <c r="U44" s="210"/>
      <c r="V44" s="210"/>
      <c r="W44" s="210"/>
      <c r="X44" s="210"/>
      <c r="Y44" s="210"/>
      <c r="Z44" s="210"/>
      <c r="AA44" s="210"/>
      <c r="AB44" s="210"/>
      <c r="AC44" s="210"/>
    </row>
    <row r="45" spans="2:29" ht="18.75" customHeight="1" x14ac:dyDescent="0.25">
      <c r="B45" s="245" t="s">
        <v>43</v>
      </c>
      <c r="C45" s="246"/>
      <c r="D45" s="246"/>
      <c r="E45" s="246"/>
      <c r="F45" s="246"/>
      <c r="G45" s="246"/>
      <c r="H45" s="246"/>
      <c r="I45" s="246"/>
      <c r="J45" s="246"/>
      <c r="K45" s="246"/>
      <c r="L45" s="246"/>
      <c r="M45" s="246"/>
      <c r="N45" s="246"/>
      <c r="O45" s="246"/>
      <c r="P45" s="246"/>
      <c r="Q45" s="246"/>
      <c r="R45" s="246"/>
      <c r="S45" s="246"/>
      <c r="T45" s="246"/>
      <c r="U45" s="246"/>
      <c r="V45" s="246"/>
      <c r="W45" s="246"/>
      <c r="X45" s="246"/>
      <c r="Y45" s="246"/>
      <c r="Z45" s="246"/>
      <c r="AA45" s="246"/>
      <c r="AB45" s="246"/>
      <c r="AC45" s="247"/>
    </row>
    <row r="46" spans="2:29" ht="99" customHeight="1" x14ac:dyDescent="0.25">
      <c r="B46" s="194" t="s">
        <v>35</v>
      </c>
      <c r="C46" s="248" t="s">
        <v>44</v>
      </c>
      <c r="D46" s="236"/>
      <c r="E46" s="236"/>
      <c r="F46" s="236"/>
      <c r="G46" s="236"/>
      <c r="H46" s="236"/>
      <c r="I46" s="236"/>
      <c r="J46" s="248" t="s">
        <v>45</v>
      </c>
      <c r="K46" s="236"/>
      <c r="L46" s="236"/>
      <c r="M46" s="236"/>
      <c r="N46" s="236"/>
      <c r="O46" s="236"/>
      <c r="P46" s="236"/>
      <c r="Q46" s="236"/>
      <c r="R46" s="236"/>
      <c r="S46" s="236"/>
      <c r="T46" s="236"/>
      <c r="U46" s="236"/>
      <c r="V46" s="237" t="s">
        <v>46</v>
      </c>
      <c r="W46" s="236"/>
      <c r="X46" s="236"/>
      <c r="Y46" s="236"/>
      <c r="Z46" s="238" t="s">
        <v>47</v>
      </c>
      <c r="AA46" s="236"/>
      <c r="AB46" s="236"/>
      <c r="AC46" s="236"/>
    </row>
    <row r="47" spans="2:29" ht="13.8" x14ac:dyDescent="0.25">
      <c r="B47" s="195">
        <v>1</v>
      </c>
      <c r="C47" s="205"/>
      <c r="D47" s="205"/>
      <c r="E47" s="205"/>
      <c r="F47" s="205"/>
      <c r="G47" s="205"/>
      <c r="H47" s="205"/>
      <c r="I47" s="205"/>
      <c r="J47" s="205"/>
      <c r="K47" s="205"/>
      <c r="L47" s="205"/>
      <c r="M47" s="205"/>
      <c r="N47" s="205"/>
      <c r="O47" s="205"/>
      <c r="P47" s="205"/>
      <c r="Q47" s="205"/>
      <c r="R47" s="205"/>
      <c r="S47" s="205"/>
      <c r="T47" s="205"/>
      <c r="U47" s="205"/>
      <c r="V47" s="205"/>
      <c r="W47" s="205"/>
      <c r="X47" s="205"/>
      <c r="Y47" s="205"/>
      <c r="Z47" s="205"/>
      <c r="AA47" s="205"/>
      <c r="AB47" s="205"/>
      <c r="AC47" s="205"/>
    </row>
    <row r="48" spans="2:29" ht="13.8" x14ac:dyDescent="0.25">
      <c r="B48" s="195">
        <v>2</v>
      </c>
      <c r="C48" s="205"/>
      <c r="D48" s="205"/>
      <c r="E48" s="205"/>
      <c r="F48" s="205"/>
      <c r="G48" s="205"/>
      <c r="H48" s="205"/>
      <c r="I48" s="205"/>
      <c r="J48" s="205"/>
      <c r="K48" s="205"/>
      <c r="L48" s="205"/>
      <c r="M48" s="205"/>
      <c r="N48" s="205"/>
      <c r="O48" s="205"/>
      <c r="P48" s="205"/>
      <c r="Q48" s="205"/>
      <c r="R48" s="205"/>
      <c r="S48" s="205"/>
      <c r="T48" s="205"/>
      <c r="U48" s="205"/>
      <c r="V48" s="205"/>
      <c r="W48" s="205"/>
      <c r="X48" s="205"/>
      <c r="Y48" s="205"/>
      <c r="Z48" s="205"/>
      <c r="AA48" s="205"/>
      <c r="AB48" s="205"/>
      <c r="AC48" s="205"/>
    </row>
    <row r="49" spans="2:29" ht="13.8" x14ac:dyDescent="0.25">
      <c r="B49" s="195">
        <v>3</v>
      </c>
      <c r="C49" s="205"/>
      <c r="D49" s="205"/>
      <c r="E49" s="205"/>
      <c r="F49" s="205"/>
      <c r="G49" s="205"/>
      <c r="H49" s="205"/>
      <c r="I49" s="205"/>
      <c r="J49" s="205"/>
      <c r="K49" s="205"/>
      <c r="L49" s="205"/>
      <c r="M49" s="205"/>
      <c r="N49" s="205"/>
      <c r="O49" s="205"/>
      <c r="P49" s="205"/>
      <c r="Q49" s="205"/>
      <c r="R49" s="205"/>
      <c r="S49" s="205"/>
      <c r="T49" s="205"/>
      <c r="U49" s="205"/>
      <c r="V49" s="205"/>
      <c r="W49" s="205"/>
      <c r="X49" s="205"/>
      <c r="Y49" s="205"/>
      <c r="Z49" s="205"/>
      <c r="AA49" s="205"/>
      <c r="AB49" s="205"/>
      <c r="AC49" s="205"/>
    </row>
    <row r="50" spans="2:29" ht="13.8" x14ac:dyDescent="0.25">
      <c r="B50" s="195">
        <v>4</v>
      </c>
      <c r="C50" s="205"/>
      <c r="D50" s="205"/>
      <c r="E50" s="205"/>
      <c r="F50" s="205"/>
      <c r="G50" s="205"/>
      <c r="H50" s="205"/>
      <c r="I50" s="205"/>
      <c r="J50" s="205"/>
      <c r="K50" s="205"/>
      <c r="L50" s="205"/>
      <c r="M50" s="205"/>
      <c r="N50" s="205"/>
      <c r="O50" s="205"/>
      <c r="P50" s="205"/>
      <c r="Q50" s="205"/>
      <c r="R50" s="205"/>
      <c r="S50" s="205"/>
      <c r="T50" s="205"/>
      <c r="U50" s="205"/>
      <c r="V50" s="205"/>
      <c r="W50" s="205"/>
      <c r="X50" s="205"/>
      <c r="Y50" s="205"/>
      <c r="Z50" s="205"/>
      <c r="AA50" s="205"/>
      <c r="AB50" s="205"/>
      <c r="AC50" s="205"/>
    </row>
    <row r="51" spans="2:29" ht="13.8" x14ac:dyDescent="0.25">
      <c r="B51" s="195">
        <v>5</v>
      </c>
      <c r="C51" s="205"/>
      <c r="D51" s="205"/>
      <c r="E51" s="205"/>
      <c r="F51" s="205"/>
      <c r="G51" s="205"/>
      <c r="H51" s="205"/>
      <c r="I51" s="205"/>
      <c r="J51" s="205"/>
      <c r="K51" s="205"/>
      <c r="L51" s="205"/>
      <c r="M51" s="205"/>
      <c r="N51" s="205"/>
      <c r="O51" s="205"/>
      <c r="P51" s="205"/>
      <c r="Q51" s="205"/>
      <c r="R51" s="205"/>
      <c r="S51" s="205"/>
      <c r="T51" s="205"/>
      <c r="U51" s="205"/>
      <c r="V51" s="205"/>
      <c r="W51" s="205"/>
      <c r="X51" s="205"/>
      <c r="Y51" s="205"/>
      <c r="Z51" s="205"/>
      <c r="AA51" s="205"/>
      <c r="AB51" s="205"/>
      <c r="AC51" s="205"/>
    </row>
    <row r="52" spans="2:29" ht="13.8" x14ac:dyDescent="0.25">
      <c r="C52" s="224"/>
      <c r="D52" s="224"/>
      <c r="E52" s="224"/>
      <c r="F52" s="224"/>
      <c r="G52" s="224"/>
      <c r="H52" s="224"/>
      <c r="I52" s="224"/>
    </row>
    <row r="53" spans="2:29" ht="64.5" customHeight="1" x14ac:dyDescent="0.25">
      <c r="B53" s="215" t="s">
        <v>48</v>
      </c>
      <c r="C53" s="216"/>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7"/>
    </row>
    <row r="54" spans="2:29" ht="73.5" customHeight="1" x14ac:dyDescent="0.25">
      <c r="B54" s="249" t="s">
        <v>49</v>
      </c>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1"/>
    </row>
    <row r="57" spans="2:29" ht="18.75" customHeight="1" x14ac:dyDescent="0.25">
      <c r="B57" s="241" t="s">
        <v>50</v>
      </c>
      <c r="C57" s="242"/>
      <c r="D57" s="242"/>
      <c r="E57" s="242"/>
      <c r="F57" s="242"/>
      <c r="G57" s="242"/>
      <c r="H57" s="242"/>
      <c r="I57" s="242"/>
      <c r="J57" s="242"/>
      <c r="K57" s="242"/>
      <c r="L57" s="243" t="s">
        <v>51</v>
      </c>
      <c r="M57" s="243"/>
      <c r="N57" s="243"/>
      <c r="O57" s="243"/>
      <c r="P57" s="243"/>
      <c r="Q57" s="243"/>
      <c r="R57" s="243"/>
      <c r="S57" s="243"/>
      <c r="T57" s="243"/>
      <c r="U57" s="243"/>
      <c r="V57" s="243"/>
      <c r="W57" s="243"/>
      <c r="X57" s="243"/>
      <c r="Y57" s="243"/>
      <c r="Z57" s="243"/>
      <c r="AA57" s="243"/>
      <c r="AB57" s="243"/>
      <c r="AC57" s="243"/>
    </row>
  </sheetData>
  <mergeCells count="125">
    <mergeCell ref="B8:J8"/>
    <mergeCell ref="K8:AC8"/>
    <mergeCell ref="C50:I50"/>
    <mergeCell ref="C51:I51"/>
    <mergeCell ref="C52:I52"/>
    <mergeCell ref="J48:U48"/>
    <mergeCell ref="J49:U49"/>
    <mergeCell ref="J50:U50"/>
    <mergeCell ref="J51:U51"/>
    <mergeCell ref="B9:J9"/>
    <mergeCell ref="K9:AC9"/>
    <mergeCell ref="U40:AC40"/>
    <mergeCell ref="Q40:T40"/>
    <mergeCell ref="I40:L40"/>
    <mergeCell ref="C40:H40"/>
    <mergeCell ref="U31:AC31"/>
    <mergeCell ref="U32:AC32"/>
    <mergeCell ref="U33:AC33"/>
    <mergeCell ref="U34:AC34"/>
    <mergeCell ref="U35:AC35"/>
    <mergeCell ref="U36:AC36"/>
    <mergeCell ref="U37:AC37"/>
    <mergeCell ref="U38:AC38"/>
    <mergeCell ref="U39:AC39"/>
    <mergeCell ref="B57:K57"/>
    <mergeCell ref="L57:AC57"/>
    <mergeCell ref="B43:AC43"/>
    <mergeCell ref="B45:AC45"/>
    <mergeCell ref="Z46:AC46"/>
    <mergeCell ref="V46:Y46"/>
    <mergeCell ref="C46:I46"/>
    <mergeCell ref="J46:U46"/>
    <mergeCell ref="C47:I47"/>
    <mergeCell ref="B44:K44"/>
    <mergeCell ref="L44:AC44"/>
    <mergeCell ref="J47:U47"/>
    <mergeCell ref="V47:Y47"/>
    <mergeCell ref="Z47:AC47"/>
    <mergeCell ref="B53:AC53"/>
    <mergeCell ref="B54:AC54"/>
    <mergeCell ref="V48:Y48"/>
    <mergeCell ref="V49:Y49"/>
    <mergeCell ref="V50:Y50"/>
    <mergeCell ref="V51:Y51"/>
    <mergeCell ref="Z48:AC48"/>
    <mergeCell ref="Z49:AC49"/>
    <mergeCell ref="Z50:AC50"/>
    <mergeCell ref="Z51:AC51"/>
    <mergeCell ref="Q31:T31"/>
    <mergeCell ref="Q32:T32"/>
    <mergeCell ref="Q33:T33"/>
    <mergeCell ref="Q34:T34"/>
    <mergeCell ref="Q35:T35"/>
    <mergeCell ref="Q36:T36"/>
    <mergeCell ref="Q37:T37"/>
    <mergeCell ref="Q38:T38"/>
    <mergeCell ref="Q39:T39"/>
    <mergeCell ref="C36:H36"/>
    <mergeCell ref="I32:L32"/>
    <mergeCell ref="I33:L33"/>
    <mergeCell ref="I34:L34"/>
    <mergeCell ref="I35:L35"/>
    <mergeCell ref="I36:L36"/>
    <mergeCell ref="I37:L37"/>
    <mergeCell ref="I38:L38"/>
    <mergeCell ref="I39:L39"/>
    <mergeCell ref="B1:AC1"/>
    <mergeCell ref="B5:AC5"/>
    <mergeCell ref="B6:J6"/>
    <mergeCell ref="K6:AC6"/>
    <mergeCell ref="B7:J7"/>
    <mergeCell ref="B10:J10"/>
    <mergeCell ref="K7:AC7"/>
    <mergeCell ref="K10:AC10"/>
    <mergeCell ref="C37:H37"/>
    <mergeCell ref="L27:AC27"/>
    <mergeCell ref="B29:AC29"/>
    <mergeCell ref="Q30:T30"/>
    <mergeCell ref="U30:AC30"/>
    <mergeCell ref="C30:H30"/>
    <mergeCell ref="I30:L30"/>
    <mergeCell ref="I31:L31"/>
    <mergeCell ref="B27:K27"/>
    <mergeCell ref="L25:AC25"/>
    <mergeCell ref="B24:AC24"/>
    <mergeCell ref="B26:K26"/>
    <mergeCell ref="L26:AC26"/>
    <mergeCell ref="B25:K25"/>
    <mergeCell ref="C34:H34"/>
    <mergeCell ref="C35:H35"/>
    <mergeCell ref="C48:I48"/>
    <mergeCell ref="C49:I49"/>
    <mergeCell ref="C31:H31"/>
    <mergeCell ref="C32:H32"/>
    <mergeCell ref="C33:H33"/>
    <mergeCell ref="B21:K21"/>
    <mergeCell ref="B20:K20"/>
    <mergeCell ref="B15:K15"/>
    <mergeCell ref="U11:AC11"/>
    <mergeCell ref="U12:AC12"/>
    <mergeCell ref="B11:J12"/>
    <mergeCell ref="B14:AC14"/>
    <mergeCell ref="K11:T11"/>
    <mergeCell ref="L15:AC15"/>
    <mergeCell ref="L21:AC21"/>
    <mergeCell ref="B16:K16"/>
    <mergeCell ref="L16:AC16"/>
    <mergeCell ref="B19:K19"/>
    <mergeCell ref="L19:AC19"/>
    <mergeCell ref="B18:AC18"/>
    <mergeCell ref="K12:T12"/>
    <mergeCell ref="L20:AC20"/>
    <mergeCell ref="C38:H38"/>
    <mergeCell ref="C39:H39"/>
    <mergeCell ref="M39:P39"/>
    <mergeCell ref="M40:P40"/>
    <mergeCell ref="M30:P30"/>
    <mergeCell ref="M31:P31"/>
    <mergeCell ref="M32:P32"/>
    <mergeCell ref="M33:P33"/>
    <mergeCell ref="M34:P34"/>
    <mergeCell ref="M35:P35"/>
    <mergeCell ref="M36:P36"/>
    <mergeCell ref="M37:P37"/>
    <mergeCell ref="M38:P3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pageSetUpPr fitToPage="1"/>
  </sheetPr>
  <dimension ref="B1:O262"/>
  <sheetViews>
    <sheetView showGridLines="0" topLeftCell="A7" zoomScaleNormal="100" workbookViewId="0">
      <selection activeCell="F13" sqref="F13"/>
    </sheetView>
  </sheetViews>
  <sheetFormatPr defaultColWidth="8.59765625" defaultRowHeight="13.8" x14ac:dyDescent="0.25"/>
  <cols>
    <col min="1" max="1" width="2.3984375" style="3" customWidth="1"/>
    <col min="2" max="2" width="5.8984375" style="3" customWidth="1"/>
    <col min="3" max="3" width="14.19921875" style="3" customWidth="1"/>
    <col min="4" max="4" width="17.3984375" style="3" customWidth="1"/>
    <col min="5" max="7" width="14.19921875" style="3" customWidth="1"/>
    <col min="8" max="8" width="15" style="3" customWidth="1"/>
    <col min="9" max="9" width="2.59765625" style="3" customWidth="1"/>
    <col min="10" max="16384" width="8.59765625" style="3"/>
  </cols>
  <sheetData>
    <row r="1" spans="2:15" ht="14.4" thickBot="1" x14ac:dyDescent="0.3">
      <c r="B1" s="18"/>
      <c r="C1" s="18"/>
      <c r="D1" s="18"/>
      <c r="E1" s="18"/>
      <c r="F1" s="18"/>
      <c r="G1" s="18"/>
      <c r="H1" s="18"/>
    </row>
    <row r="2" spans="2:15" ht="19.5" customHeight="1" thickTop="1" x14ac:dyDescent="0.25"/>
    <row r="3" spans="2:15" ht="35.25" customHeight="1" x14ac:dyDescent="0.25">
      <c r="B3" s="263" t="s">
        <v>52</v>
      </c>
      <c r="C3" s="263"/>
      <c r="D3" s="263"/>
      <c r="E3" s="263"/>
      <c r="F3" s="263"/>
      <c r="G3" s="263"/>
      <c r="H3" s="263"/>
      <c r="I3" s="263"/>
      <c r="J3" s="263"/>
      <c r="K3" s="263"/>
      <c r="L3" s="263"/>
      <c r="M3" s="263"/>
      <c r="N3" s="263"/>
      <c r="O3" s="263"/>
    </row>
    <row r="4" spans="2:15" ht="30" customHeight="1" thickBot="1" x14ac:dyDescent="0.3"/>
    <row r="5" spans="2:15" ht="34.950000000000003" customHeight="1" x14ac:dyDescent="0.25">
      <c r="B5" s="264" t="s">
        <v>53</v>
      </c>
      <c r="C5" s="265"/>
      <c r="D5" s="265"/>
      <c r="E5" s="265"/>
      <c r="F5" s="265"/>
      <c r="G5" s="265"/>
      <c r="H5" s="266"/>
      <c r="I5" s="47"/>
      <c r="J5" s="47"/>
      <c r="K5" s="47"/>
      <c r="L5" s="47"/>
      <c r="M5" s="47"/>
      <c r="N5" s="47"/>
      <c r="O5" s="47"/>
    </row>
    <row r="6" spans="2:15" ht="34.950000000000003" customHeight="1" x14ac:dyDescent="0.25">
      <c r="B6" s="267"/>
      <c r="C6" s="268"/>
      <c r="D6" s="268"/>
      <c r="E6" s="268"/>
      <c r="F6" s="268"/>
      <c r="G6" s="268"/>
      <c r="H6" s="269"/>
      <c r="I6" s="47"/>
      <c r="J6" s="47"/>
      <c r="K6" s="47"/>
      <c r="L6" s="47"/>
      <c r="M6" s="47"/>
      <c r="N6" s="47"/>
      <c r="O6" s="47"/>
    </row>
    <row r="7" spans="2:15" ht="34.950000000000003" customHeight="1" x14ac:dyDescent="0.25">
      <c r="B7" s="267"/>
      <c r="C7" s="268"/>
      <c r="D7" s="268"/>
      <c r="E7" s="268"/>
      <c r="F7" s="268"/>
      <c r="G7" s="268"/>
      <c r="H7" s="269"/>
      <c r="I7" s="47"/>
      <c r="J7" s="47"/>
      <c r="K7" s="47"/>
      <c r="L7" s="47"/>
      <c r="M7" s="47"/>
      <c r="N7" s="47"/>
      <c r="O7" s="47"/>
    </row>
    <row r="8" spans="2:15" ht="34.950000000000003" customHeight="1" thickBot="1" x14ac:dyDescent="0.3">
      <c r="B8" s="270"/>
      <c r="C8" s="271"/>
      <c r="D8" s="271"/>
      <c r="E8" s="271"/>
      <c r="F8" s="271"/>
      <c r="G8" s="271"/>
      <c r="H8" s="272"/>
      <c r="I8" s="47"/>
      <c r="K8" s="47"/>
      <c r="L8" s="47"/>
      <c r="M8" s="47"/>
      <c r="N8" s="47"/>
      <c r="O8" s="47"/>
    </row>
    <row r="9" spans="2:15" ht="17.25" customHeight="1" x14ac:dyDescent="0.25">
      <c r="B9" s="48"/>
      <c r="C9" s="48"/>
      <c r="D9" s="48"/>
      <c r="E9" s="48"/>
      <c r="F9" s="48"/>
      <c r="G9" s="48"/>
      <c r="H9" s="48"/>
      <c r="I9" s="47"/>
      <c r="K9" s="47"/>
      <c r="L9" s="47"/>
      <c r="M9" s="47"/>
      <c r="N9" s="47"/>
      <c r="O9" s="47"/>
    </row>
    <row r="10" spans="2:15" ht="17.850000000000001" customHeight="1" x14ac:dyDescent="0.25">
      <c r="B10" s="39" t="s">
        <v>54</v>
      </c>
      <c r="C10" s="48"/>
      <c r="D10" s="48"/>
      <c r="E10" s="48"/>
      <c r="F10" s="48"/>
      <c r="G10" s="48"/>
      <c r="H10" s="48"/>
      <c r="I10" s="47"/>
      <c r="J10" s="47"/>
      <c r="K10" s="47"/>
      <c r="L10" s="47"/>
      <c r="M10" s="47"/>
      <c r="N10" s="47"/>
      <c r="O10" s="47"/>
    </row>
    <row r="11" spans="2:15" ht="17.850000000000001" customHeight="1" x14ac:dyDescent="0.25">
      <c r="B11" s="48"/>
      <c r="C11" s="48"/>
      <c r="D11" s="48"/>
      <c r="E11" s="48"/>
      <c r="F11" s="48"/>
      <c r="G11" s="48"/>
      <c r="H11" s="48"/>
      <c r="I11" s="47"/>
      <c r="J11" s="47"/>
      <c r="K11" s="47"/>
      <c r="L11" s="47"/>
      <c r="M11" s="47"/>
      <c r="N11" s="47"/>
      <c r="O11" s="47"/>
    </row>
    <row r="12" spans="2:15" ht="17.850000000000001" customHeight="1" x14ac:dyDescent="0.25">
      <c r="B12" s="48"/>
      <c r="C12" s="48"/>
      <c r="D12" s="48"/>
      <c r="E12" s="38"/>
      <c r="F12" s="38"/>
      <c r="G12" s="48"/>
      <c r="H12" s="48"/>
      <c r="I12" s="47"/>
      <c r="J12" s="47"/>
      <c r="K12" s="47"/>
      <c r="L12" s="47"/>
      <c r="M12" s="47"/>
      <c r="N12" s="47"/>
      <c r="O12" s="47"/>
    </row>
    <row r="13" spans="2:15" ht="17.850000000000001" customHeight="1" x14ac:dyDescent="0.25">
      <c r="B13" s="48"/>
      <c r="C13" s="48"/>
      <c r="D13" s="48"/>
      <c r="E13" s="48"/>
      <c r="H13" s="48"/>
      <c r="I13" s="47"/>
      <c r="J13" s="47"/>
      <c r="K13" s="47"/>
      <c r="L13" s="47"/>
      <c r="M13" s="47"/>
      <c r="N13" s="47"/>
      <c r="O13" s="47"/>
    </row>
    <row r="14" spans="2:15" ht="17.850000000000001" customHeight="1" x14ac:dyDescent="0.25">
      <c r="B14" s="48"/>
      <c r="C14" s="48"/>
      <c r="D14" s="48"/>
      <c r="E14" s="48"/>
      <c r="H14" s="48"/>
      <c r="I14" s="47"/>
      <c r="J14" s="47"/>
      <c r="K14" s="47"/>
      <c r="L14" s="47"/>
      <c r="M14" s="47"/>
      <c r="N14" s="47"/>
      <c r="O14" s="47"/>
    </row>
    <row r="15" spans="2:15" ht="17.850000000000001" customHeight="1" thickBot="1" x14ac:dyDescent="0.3">
      <c r="B15" s="48"/>
      <c r="C15" s="48"/>
      <c r="D15" s="48"/>
      <c r="E15" s="48"/>
      <c r="F15" s="48"/>
      <c r="G15" s="48"/>
      <c r="H15" s="48"/>
      <c r="I15" s="47"/>
      <c r="J15" s="47"/>
      <c r="K15" s="47"/>
      <c r="L15" s="47"/>
      <c r="M15" s="47"/>
      <c r="N15" s="47"/>
      <c r="O15" s="47"/>
    </row>
    <row r="16" spans="2:15" ht="30" customHeight="1" thickBot="1" x14ac:dyDescent="0.3">
      <c r="B16" s="256" t="s">
        <v>55</v>
      </c>
      <c r="C16" s="257"/>
      <c r="D16" s="257"/>
      <c r="E16" s="258"/>
      <c r="G16" s="277" t="s">
        <v>56</v>
      </c>
      <c r="H16" s="278"/>
    </row>
    <row r="17" spans="2:11" ht="14.25" customHeight="1" thickBot="1" x14ac:dyDescent="0.3">
      <c r="B17" s="259" t="s">
        <v>57</v>
      </c>
      <c r="C17" s="260"/>
      <c r="D17" s="260"/>
      <c r="E17" s="21">
        <v>7000</v>
      </c>
      <c r="G17" s="281" t="s">
        <v>58</v>
      </c>
      <c r="H17" s="282"/>
      <c r="K17" s="41"/>
    </row>
    <row r="18" spans="2:11" ht="14.25" customHeight="1" thickBot="1" x14ac:dyDescent="0.3">
      <c r="B18" s="259" t="s">
        <v>59</v>
      </c>
      <c r="C18" s="260"/>
      <c r="D18" s="260"/>
      <c r="E18" s="22">
        <v>0.06</v>
      </c>
      <c r="G18" s="283" t="s">
        <v>60</v>
      </c>
      <c r="H18" s="284"/>
      <c r="K18" s="41" t="s">
        <v>61</v>
      </c>
    </row>
    <row r="19" spans="2:11" ht="14.25" customHeight="1" thickBot="1" x14ac:dyDescent="0.35">
      <c r="B19" s="259" t="s">
        <v>62</v>
      </c>
      <c r="C19" s="260"/>
      <c r="D19" s="260"/>
      <c r="E19" s="23">
        <v>60</v>
      </c>
      <c r="G19" s="273" t="str">
        <f>IF(ISBLANK(G18),"",IF(G18="Yes","Length of CRH (Months)","Please enter loan values"))</f>
        <v>Please enter loan values</v>
      </c>
      <c r="H19" s="285"/>
      <c r="I19" s="4"/>
      <c r="K19" s="41" t="s">
        <v>60</v>
      </c>
    </row>
    <row r="20" spans="2:11" ht="14.25" customHeight="1" thickBot="1" x14ac:dyDescent="0.3">
      <c r="B20" s="259" t="str">
        <f>IF(G18="Yes","Start date of loan after CRH","Start date of loan")</f>
        <v>Start date of loan</v>
      </c>
      <c r="C20" s="260"/>
      <c r="D20" s="260"/>
      <c r="E20" s="24">
        <v>44145</v>
      </c>
      <c r="G20" s="283">
        <v>6</v>
      </c>
      <c r="H20" s="284"/>
      <c r="I20" s="40"/>
      <c r="J20" s="40"/>
      <c r="K20" s="41"/>
    </row>
    <row r="21" spans="2:11" ht="14.4" customHeight="1" thickBot="1" x14ac:dyDescent="0.3">
      <c r="B21" s="259" t="s">
        <v>63</v>
      </c>
      <c r="C21" s="260"/>
      <c r="D21" s="260"/>
      <c r="E21" s="25">
        <f>IFERROR(IF(Values_Entered,Monthly_Payment,""), "")</f>
        <v>135.32961070599541</v>
      </c>
      <c r="G21" s="273" t="str">
        <f>IF(ISBLANK(G20),"","Start date of loan")</f>
        <v>Start date of loan</v>
      </c>
      <c r="H21" s="274"/>
      <c r="I21" s="40"/>
      <c r="J21" s="40"/>
    </row>
    <row r="22" spans="2:11" ht="14.25" customHeight="1" thickBot="1" x14ac:dyDescent="0.3">
      <c r="B22" s="259" t="s">
        <v>64</v>
      </c>
      <c r="C22" s="260"/>
      <c r="D22" s="260"/>
      <c r="E22" s="26">
        <f>IFERROR(IF(Values_Entered,Loan_Years,""), "")</f>
        <v>60</v>
      </c>
      <c r="G22" s="279">
        <v>44277</v>
      </c>
      <c r="H22" s="280"/>
      <c r="I22" s="40"/>
      <c r="J22" s="40"/>
    </row>
    <row r="23" spans="2:11" ht="14.25" customHeight="1" thickBot="1" x14ac:dyDescent="0.3">
      <c r="B23" s="259" t="s">
        <v>65</v>
      </c>
      <c r="C23" s="260"/>
      <c r="D23" s="260"/>
      <c r="E23" s="27">
        <f>IFERROR(IF(Values_Entered,Total_Cost-Loan_Amount,""), "")</f>
        <v>1119.7766423597241</v>
      </c>
      <c r="G23" s="273" t="s">
        <v>66</v>
      </c>
      <c r="H23" s="274"/>
      <c r="I23" s="40"/>
      <c r="J23" s="40"/>
    </row>
    <row r="24" spans="2:11" ht="14.25" customHeight="1" thickBot="1" x14ac:dyDescent="0.3">
      <c r="B24" s="261" t="s">
        <v>67</v>
      </c>
      <c r="C24" s="262"/>
      <c r="D24" s="262"/>
      <c r="E24" s="28">
        <f>IFERROR(IF(Values_Entered,Monthly_Payment*Number_of_Payments,""), "")</f>
        <v>8119.7766423597241</v>
      </c>
      <c r="G24" s="275">
        <f>IF(ISBLANK(G20),"",G27)</f>
        <v>35</v>
      </c>
      <c r="H24" s="276"/>
      <c r="I24" s="40"/>
      <c r="J24" s="40"/>
    </row>
    <row r="25" spans="2:11" ht="14.25" customHeight="1" thickBot="1" x14ac:dyDescent="0.3">
      <c r="B25" s="255"/>
      <c r="C25" s="255"/>
      <c r="D25" s="255"/>
    </row>
    <row r="26" spans="2:11" ht="27.6" x14ac:dyDescent="0.25">
      <c r="B26" s="29" t="s">
        <v>68</v>
      </c>
      <c r="C26" s="30" t="s">
        <v>69</v>
      </c>
      <c r="D26" s="30" t="s">
        <v>70</v>
      </c>
      <c r="E26" s="30" t="s">
        <v>71</v>
      </c>
      <c r="F26" s="30" t="s">
        <v>72</v>
      </c>
      <c r="G26" s="30" t="s">
        <v>73</v>
      </c>
      <c r="H26" s="31" t="s">
        <v>74</v>
      </c>
    </row>
    <row r="27" spans="2:11" x14ac:dyDescent="0.25">
      <c r="B27" s="32">
        <f>IFERROR(IF(Loan_Not_Paid*Values_Entered,Payment_Number,""), "")</f>
        <v>1</v>
      </c>
      <c r="C27" s="19">
        <f>IFERROR(IF(Loan_Not_Paid*Values_Entered,Payment_Date,""), "")</f>
        <v>44175</v>
      </c>
      <c r="D27" s="20">
        <f>IFERROR(IF(Loan_Not_Paid*Values_Entered,Beginning_Balance,""), "")</f>
        <v>7000</v>
      </c>
      <c r="E27" s="20">
        <f>IFERROR(IF(Loan_Not_Paid*Values_Entered,Monthly_Payment,""), "")</f>
        <v>135.32961070599541</v>
      </c>
      <c r="F27" s="20">
        <f>IFERROR(IF(Loan_Not_Paid*Values_Entered,Principal,""), "")</f>
        <v>100.32961070599541</v>
      </c>
      <c r="G27" s="20">
        <f>IFERROR(IF(Loan_Not_Paid*Values_Entered,Interest,""), "")</f>
        <v>35</v>
      </c>
      <c r="H27" s="33">
        <f>IFERROR(IF(Loan_Not_Paid*Values_Entered,Ending_Balance,""), "")</f>
        <v>6899.6703892940068</v>
      </c>
    </row>
    <row r="28" spans="2:11" x14ac:dyDescent="0.25">
      <c r="B28" s="32">
        <f>IFERROR(IF(Loan_Not_Paid*Values_Entered,Payment_Number,""), "")</f>
        <v>2</v>
      </c>
      <c r="C28" s="19">
        <f>IFERROR(IF(Loan_Not_Paid*Values_Entered,Payment_Date,""), "")</f>
        <v>44206</v>
      </c>
      <c r="D28" s="20">
        <f>IFERROR(IF(Loan_Not_Paid*Values_Entered,Beginning_Balance,""), "")</f>
        <v>6899.6703892940068</v>
      </c>
      <c r="E28" s="20">
        <f>IFERROR(IF(Loan_Not_Paid*Values_Entered,Monthly_Payment,""), "")</f>
        <v>135.32961070599541</v>
      </c>
      <c r="F28" s="20">
        <f>IFERROR(IF(Loan_Not_Paid*Values_Entered,Principal,""), "")</f>
        <v>100.83125875952537</v>
      </c>
      <c r="G28" s="20">
        <f>IFERROR(IF(Loan_Not_Paid*Values_Entered,Interest,""), "")</f>
        <v>34.498351946470024</v>
      </c>
      <c r="H28" s="33">
        <f>IFERROR(IF(Loan_Not_Paid*Values_Entered,Ending_Balance,""), "")</f>
        <v>6798.8391305344849</v>
      </c>
    </row>
    <row r="29" spans="2:11" x14ac:dyDescent="0.25">
      <c r="B29" s="32">
        <f>IFERROR(IF(Loan_Not_Paid*Values_Entered,Payment_Number,""), "")</f>
        <v>3</v>
      </c>
      <c r="C29" s="19">
        <f>IFERROR(IF(Loan_Not_Paid*Values_Entered,Payment_Date,""), "")</f>
        <v>44237</v>
      </c>
      <c r="D29" s="20">
        <f>IFERROR(IF(Loan_Not_Paid*Values_Entered,Beginning_Balance,""), "")</f>
        <v>6798.8391305344849</v>
      </c>
      <c r="E29" s="20">
        <f>IFERROR(IF(Loan_Not_Paid*Values_Entered,Monthly_Payment,""), "")</f>
        <v>135.32961070599541</v>
      </c>
      <c r="F29" s="20">
        <f>IFERROR(IF(Loan_Not_Paid*Values_Entered,Principal,""), "")</f>
        <v>101.335415053323</v>
      </c>
      <c r="G29" s="20">
        <f>IFERROR(IF(Loan_Not_Paid*Values_Entered,Interest,""), "")</f>
        <v>33.994195652672396</v>
      </c>
      <c r="H29" s="33">
        <f>IFERROR(IF(Loan_Not_Paid*Values_Entered,Ending_Balance,""), "")</f>
        <v>6697.5037154811635</v>
      </c>
    </row>
    <row r="30" spans="2:11" x14ac:dyDescent="0.25">
      <c r="B30" s="32">
        <f>IFERROR(IF(Loan_Not_Paid*Values_Entered,Payment_Number,""), "")</f>
        <v>4</v>
      </c>
      <c r="C30" s="19">
        <f>IFERROR(IF(Loan_Not_Paid*Values_Entered,Payment_Date,""), "")</f>
        <v>44265</v>
      </c>
      <c r="D30" s="20">
        <f>IFERROR(IF(Loan_Not_Paid*Values_Entered,Beginning_Balance,""), "")</f>
        <v>6697.5037154811635</v>
      </c>
      <c r="E30" s="20">
        <f>IFERROR(IF(Loan_Not_Paid*Values_Entered,Monthly_Payment,""), "")</f>
        <v>135.32961070599541</v>
      </c>
      <c r="F30" s="20">
        <f>IFERROR(IF(Loan_Not_Paid*Values_Entered,Principal,""), "")</f>
        <v>101.84209212858961</v>
      </c>
      <c r="G30" s="20">
        <f>IFERROR(IF(Loan_Not_Paid*Values_Entered,Interest,""), "")</f>
        <v>33.48751857740578</v>
      </c>
      <c r="H30" s="33">
        <f>IFERROR(IF(Loan_Not_Paid*Values_Entered,Ending_Balance,""), "")</f>
        <v>6595.6616233525792</v>
      </c>
    </row>
    <row r="31" spans="2:11" x14ac:dyDescent="0.25">
      <c r="B31" s="32">
        <f>IFERROR(IF(Loan_Not_Paid*Values_Entered,Payment_Number,""), "")</f>
        <v>5</v>
      </c>
      <c r="C31" s="19">
        <f>IFERROR(IF(Loan_Not_Paid*Values_Entered,Payment_Date,""), "")</f>
        <v>44296</v>
      </c>
      <c r="D31" s="20">
        <f>IFERROR(IF(Loan_Not_Paid*Values_Entered,Beginning_Balance,""), "")</f>
        <v>6595.6616233525792</v>
      </c>
      <c r="E31" s="20">
        <f>IFERROR(IF(Loan_Not_Paid*Values_Entered,Monthly_Payment,""), "")</f>
        <v>135.32961070599541</v>
      </c>
      <c r="F31" s="20">
        <f>IFERROR(IF(Loan_Not_Paid*Values_Entered,Principal,""), "")</f>
        <v>102.35130258923256</v>
      </c>
      <c r="G31" s="20">
        <f>IFERROR(IF(Loan_Not_Paid*Values_Entered,Interest,""), "")</f>
        <v>32.978308116762832</v>
      </c>
      <c r="H31" s="33">
        <f>IFERROR(IF(Loan_Not_Paid*Values_Entered,Ending_Balance,""), "")</f>
        <v>6493.3103207633512</v>
      </c>
    </row>
    <row r="32" spans="2:11" x14ac:dyDescent="0.25">
      <c r="B32" s="32">
        <f>IFERROR(IF(Loan_Not_Paid*Values_Entered,Payment_Number,""), "")</f>
        <v>6</v>
      </c>
      <c r="C32" s="19">
        <f>IFERROR(IF(Loan_Not_Paid*Values_Entered,Payment_Date,""), "")</f>
        <v>44326</v>
      </c>
      <c r="D32" s="20">
        <f>IFERROR(IF(Loan_Not_Paid*Values_Entered,Beginning_Balance,""), "")</f>
        <v>6493.3103207633512</v>
      </c>
      <c r="E32" s="20">
        <f>IFERROR(IF(Loan_Not_Paid*Values_Entered,Monthly_Payment,""), "")</f>
        <v>135.32961070599541</v>
      </c>
      <c r="F32" s="20">
        <f>IFERROR(IF(Loan_Not_Paid*Values_Entered,Principal,""), "")</f>
        <v>102.86305910217874</v>
      </c>
      <c r="G32" s="20">
        <f>IFERROR(IF(Loan_Not_Paid*Values_Entered,Interest,""), "")</f>
        <v>32.466551603816676</v>
      </c>
      <c r="H32" s="33">
        <f>IFERROR(IF(Loan_Not_Paid*Values_Entered,Ending_Balance,""), "")</f>
        <v>6390.4472616611756</v>
      </c>
    </row>
    <row r="33" spans="2:8" x14ac:dyDescent="0.25">
      <c r="B33" s="32">
        <f>IFERROR(IF(Loan_Not_Paid*Values_Entered,Payment_Number,""), "")</f>
        <v>7</v>
      </c>
      <c r="C33" s="19">
        <f>IFERROR(IF(Loan_Not_Paid*Values_Entered,Payment_Date,""), "")</f>
        <v>44357</v>
      </c>
      <c r="D33" s="20">
        <f>IFERROR(IF(Loan_Not_Paid*Values_Entered,Beginning_Balance,""), "")</f>
        <v>6390.4472616611756</v>
      </c>
      <c r="E33" s="20">
        <f>IFERROR(IF(Loan_Not_Paid*Values_Entered,Monthly_Payment,""), "")</f>
        <v>135.32961070599541</v>
      </c>
      <c r="F33" s="20">
        <f>IFERROR(IF(Loan_Not_Paid*Values_Entered,Principal,""), "")</f>
        <v>103.37737439768962</v>
      </c>
      <c r="G33" s="20">
        <f>IFERROR(IF(Loan_Not_Paid*Values_Entered,Interest,""), "")</f>
        <v>31.952236308305775</v>
      </c>
      <c r="H33" s="33">
        <f>IFERROR(IF(Loan_Not_Paid*Values_Entered,Ending_Balance,""), "")</f>
        <v>6287.0698872634885</v>
      </c>
    </row>
    <row r="34" spans="2:8" x14ac:dyDescent="0.25">
      <c r="B34" s="32">
        <f>IFERROR(IF(Loan_Not_Paid*Values_Entered,Payment_Number,""), "")</f>
        <v>8</v>
      </c>
      <c r="C34" s="19">
        <f>IFERROR(IF(Loan_Not_Paid*Values_Entered,Payment_Date,""), "")</f>
        <v>44387</v>
      </c>
      <c r="D34" s="20">
        <f>IFERROR(IF(Loan_Not_Paid*Values_Entered,Beginning_Balance,""), "")</f>
        <v>6287.0698872634885</v>
      </c>
      <c r="E34" s="20">
        <f>IFERROR(IF(Loan_Not_Paid*Values_Entered,Monthly_Payment,""), "")</f>
        <v>135.32961070599541</v>
      </c>
      <c r="F34" s="20">
        <f>IFERROR(IF(Loan_Not_Paid*Values_Entered,Principal,""), "")</f>
        <v>103.89426126967807</v>
      </c>
      <c r="G34" s="20">
        <f>IFERROR(IF(Loan_Not_Paid*Values_Entered,Interest,""), "")</f>
        <v>31.435349436317324</v>
      </c>
      <c r="H34" s="33">
        <f>IFERROR(IF(Loan_Not_Paid*Values_Entered,Ending_Balance,""), "")</f>
        <v>6183.175625993812</v>
      </c>
    </row>
    <row r="35" spans="2:8" x14ac:dyDescent="0.25">
      <c r="B35" s="32">
        <f>IFERROR(IF(Loan_Not_Paid*Values_Entered,Payment_Number,""), "")</f>
        <v>9</v>
      </c>
      <c r="C35" s="19">
        <f>IFERROR(IF(Loan_Not_Paid*Values_Entered,Payment_Date,""), "")</f>
        <v>44418</v>
      </c>
      <c r="D35" s="20">
        <f>IFERROR(IF(Loan_Not_Paid*Values_Entered,Beginning_Balance,""), "")</f>
        <v>6183.175625993812</v>
      </c>
      <c r="E35" s="20">
        <f>IFERROR(IF(Loan_Not_Paid*Values_Entered,Monthly_Payment,""), "")</f>
        <v>135.32961070599541</v>
      </c>
      <c r="F35" s="20">
        <f>IFERROR(IF(Loan_Not_Paid*Values_Entered,Principal,""), "")</f>
        <v>104.41373257602645</v>
      </c>
      <c r="G35" s="20">
        <f>IFERROR(IF(Loan_Not_Paid*Values_Entered,Interest,""), "")</f>
        <v>30.915878129968938</v>
      </c>
      <c r="H35" s="33">
        <f>IFERROR(IF(Loan_Not_Paid*Values_Entered,Ending_Balance,""), "")</f>
        <v>6078.7618934177872</v>
      </c>
    </row>
    <row r="36" spans="2:8" x14ac:dyDescent="0.25">
      <c r="B36" s="32">
        <f>IFERROR(IF(Loan_Not_Paid*Values_Entered,Payment_Number,""), "")</f>
        <v>10</v>
      </c>
      <c r="C36" s="19">
        <f>IFERROR(IF(Loan_Not_Paid*Values_Entered,Payment_Date,""), "")</f>
        <v>44449</v>
      </c>
      <c r="D36" s="20">
        <f>IFERROR(IF(Loan_Not_Paid*Values_Entered,Beginning_Balance,""), "")</f>
        <v>6078.7618934177872</v>
      </c>
      <c r="E36" s="20">
        <f>IFERROR(IF(Loan_Not_Paid*Values_Entered,Monthly_Payment,""), "")</f>
        <v>135.32961070599541</v>
      </c>
      <c r="F36" s="20">
        <f>IFERROR(IF(Loan_Not_Paid*Values_Entered,Principal,""), "")</f>
        <v>104.93580123890661</v>
      </c>
      <c r="G36" s="20">
        <f>IFERROR(IF(Loan_Not_Paid*Values_Entered,Interest,""), "")</f>
        <v>30.393809467088801</v>
      </c>
      <c r="H36" s="33">
        <f>IFERROR(IF(Loan_Not_Paid*Values_Entered,Ending_Balance,""), "")</f>
        <v>5973.8260921788842</v>
      </c>
    </row>
    <row r="37" spans="2:8" x14ac:dyDescent="0.25">
      <c r="B37" s="32">
        <f>IFERROR(IF(Loan_Not_Paid*Values_Entered,Payment_Number,""), "")</f>
        <v>11</v>
      </c>
      <c r="C37" s="19">
        <f>IFERROR(IF(Loan_Not_Paid*Values_Entered,Payment_Date,""), "")</f>
        <v>44479</v>
      </c>
      <c r="D37" s="20">
        <f>IFERROR(IF(Loan_Not_Paid*Values_Entered,Beginning_Balance,""), "")</f>
        <v>5973.8260921788842</v>
      </c>
      <c r="E37" s="20">
        <f>IFERROR(IF(Loan_Not_Paid*Values_Entered,Monthly_Payment,""), "")</f>
        <v>135.32961070599541</v>
      </c>
      <c r="F37" s="20">
        <f>IFERROR(IF(Loan_Not_Paid*Values_Entered,Principal,""), "")</f>
        <v>105.46048024510112</v>
      </c>
      <c r="G37" s="20">
        <f>IFERROR(IF(Loan_Not_Paid*Values_Entered,Interest,""), "")</f>
        <v>29.869130460894272</v>
      </c>
      <c r="H37" s="33">
        <f>IFERROR(IF(Loan_Not_Paid*Values_Entered,Ending_Balance,""), "")</f>
        <v>5868.3656119337847</v>
      </c>
    </row>
    <row r="38" spans="2:8" x14ac:dyDescent="0.25">
      <c r="B38" s="32">
        <f>IFERROR(IF(Loan_Not_Paid*Values_Entered,Payment_Number,""), "")</f>
        <v>12</v>
      </c>
      <c r="C38" s="19">
        <f>IFERROR(IF(Loan_Not_Paid*Values_Entered,Payment_Date,""), "")</f>
        <v>44510</v>
      </c>
      <c r="D38" s="20">
        <f>IFERROR(IF(Loan_Not_Paid*Values_Entered,Beginning_Balance,""), "")</f>
        <v>5868.3656119337847</v>
      </c>
      <c r="E38" s="20">
        <f>IFERROR(IF(Loan_Not_Paid*Values_Entered,Monthly_Payment,""), "")</f>
        <v>135.32961070599541</v>
      </c>
      <c r="F38" s="20">
        <f>IFERROR(IF(Loan_Not_Paid*Values_Entered,Principal,""), "")</f>
        <v>105.98778264632664</v>
      </c>
      <c r="G38" s="20">
        <f>IFERROR(IF(Loan_Not_Paid*Values_Entered,Interest,""), "")</f>
        <v>29.341828059668764</v>
      </c>
      <c r="H38" s="33">
        <f>IFERROR(IF(Loan_Not_Paid*Values_Entered,Ending_Balance,""), "")</f>
        <v>5762.3778292874667</v>
      </c>
    </row>
    <row r="39" spans="2:8" x14ac:dyDescent="0.25">
      <c r="B39" s="32">
        <f>IFERROR(IF(Loan_Not_Paid*Values_Entered,Payment_Number,""), "")</f>
        <v>13</v>
      </c>
      <c r="C39" s="19">
        <f>IFERROR(IF(Loan_Not_Paid*Values_Entered,Payment_Date,""), "")</f>
        <v>44540</v>
      </c>
      <c r="D39" s="20">
        <f>IFERROR(IF(Loan_Not_Paid*Values_Entered,Beginning_Balance,""), "")</f>
        <v>5762.3778292874667</v>
      </c>
      <c r="E39" s="20">
        <f>IFERROR(IF(Loan_Not_Paid*Values_Entered,Monthly_Payment,""), "")</f>
        <v>135.32961070599541</v>
      </c>
      <c r="F39" s="20">
        <f>IFERROR(IF(Loan_Not_Paid*Values_Entered,Principal,""), "")</f>
        <v>106.51772155955827</v>
      </c>
      <c r="G39" s="20">
        <f>IFERROR(IF(Loan_Not_Paid*Values_Entered,Interest,""), "")</f>
        <v>28.811889146437135</v>
      </c>
      <c r="H39" s="33">
        <f>IFERROR(IF(Loan_Not_Paid*Values_Entered,Ending_Balance,""), "")</f>
        <v>5655.86010772791</v>
      </c>
    </row>
    <row r="40" spans="2:8" x14ac:dyDescent="0.25">
      <c r="B40" s="32">
        <f>IFERROR(IF(Loan_Not_Paid*Values_Entered,Payment_Number,""), "")</f>
        <v>14</v>
      </c>
      <c r="C40" s="19">
        <f>IFERROR(IF(Loan_Not_Paid*Values_Entered,Payment_Date,""), "")</f>
        <v>44571</v>
      </c>
      <c r="D40" s="20">
        <f>IFERROR(IF(Loan_Not_Paid*Values_Entered,Beginning_Balance,""), "")</f>
        <v>5655.86010772791</v>
      </c>
      <c r="E40" s="20">
        <f>IFERROR(IF(Loan_Not_Paid*Values_Entered,Monthly_Payment,""), "")</f>
        <v>135.32961070599541</v>
      </c>
      <c r="F40" s="20">
        <f>IFERROR(IF(Loan_Not_Paid*Values_Entered,Principal,""), "")</f>
        <v>107.05031016735606</v>
      </c>
      <c r="G40" s="20">
        <f>IFERROR(IF(Loan_Not_Paid*Values_Entered,Interest,""), "")</f>
        <v>28.27930053863934</v>
      </c>
      <c r="H40" s="33">
        <f>IFERROR(IF(Loan_Not_Paid*Values_Entered,Ending_Balance,""), "")</f>
        <v>5548.8097975605579</v>
      </c>
    </row>
    <row r="41" spans="2:8" x14ac:dyDescent="0.25">
      <c r="B41" s="32">
        <f>IFERROR(IF(Loan_Not_Paid*Values_Entered,Payment_Number,""), "")</f>
        <v>15</v>
      </c>
      <c r="C41" s="19">
        <f>IFERROR(IF(Loan_Not_Paid*Values_Entered,Payment_Date,""), "")</f>
        <v>44602</v>
      </c>
      <c r="D41" s="20">
        <f>IFERROR(IF(Loan_Not_Paid*Values_Entered,Beginning_Balance,""), "")</f>
        <v>5548.8097975605579</v>
      </c>
      <c r="E41" s="20">
        <f>IFERROR(IF(Loan_Not_Paid*Values_Entered,Monthly_Payment,""), "")</f>
        <v>135.32961070599541</v>
      </c>
      <c r="F41" s="20">
        <f>IFERROR(IF(Loan_Not_Paid*Values_Entered,Principal,""), "")</f>
        <v>107.58556171819284</v>
      </c>
      <c r="G41" s="20">
        <f>IFERROR(IF(Loan_Not_Paid*Values_Entered,Interest,""), "")</f>
        <v>27.744048987802557</v>
      </c>
      <c r="H41" s="33">
        <f>IFERROR(IF(Loan_Not_Paid*Values_Entered,Ending_Balance,""), "")</f>
        <v>5441.22423584237</v>
      </c>
    </row>
    <row r="42" spans="2:8" x14ac:dyDescent="0.25">
      <c r="B42" s="32">
        <f>IFERROR(IF(Loan_Not_Paid*Values_Entered,Payment_Number,""), "")</f>
        <v>16</v>
      </c>
      <c r="C42" s="19">
        <f>IFERROR(IF(Loan_Not_Paid*Values_Entered,Payment_Date,""), "")</f>
        <v>44630</v>
      </c>
      <c r="D42" s="20">
        <f>IFERROR(IF(Loan_Not_Paid*Values_Entered,Beginning_Balance,""), "")</f>
        <v>5441.22423584237</v>
      </c>
      <c r="E42" s="20">
        <f>IFERROR(IF(Loan_Not_Paid*Values_Entered,Monthly_Payment,""), "")</f>
        <v>135.32961070599541</v>
      </c>
      <c r="F42" s="20">
        <f>IFERROR(IF(Loan_Not_Paid*Values_Entered,Principal,""), "")</f>
        <v>108.12348952678381</v>
      </c>
      <c r="G42" s="20">
        <f>IFERROR(IF(Loan_Not_Paid*Values_Entered,Interest,""), "")</f>
        <v>27.2061211792116</v>
      </c>
      <c r="H42" s="33">
        <f>IFERROR(IF(Loan_Not_Paid*Values_Entered,Ending_Balance,""), "")</f>
        <v>5333.1007463155893</v>
      </c>
    </row>
    <row r="43" spans="2:8" x14ac:dyDescent="0.25">
      <c r="B43" s="32">
        <f>IFERROR(IF(Loan_Not_Paid*Values_Entered,Payment_Number,""), "")</f>
        <v>17</v>
      </c>
      <c r="C43" s="19">
        <f>IFERROR(IF(Loan_Not_Paid*Values_Entered,Payment_Date,""), "")</f>
        <v>44661</v>
      </c>
      <c r="D43" s="20">
        <f>IFERROR(IF(Loan_Not_Paid*Values_Entered,Beginning_Balance,""), "")</f>
        <v>5333.1007463155893</v>
      </c>
      <c r="E43" s="20">
        <f>IFERROR(IF(Loan_Not_Paid*Values_Entered,Monthly_Payment,""), "")</f>
        <v>135.32961070599541</v>
      </c>
      <c r="F43" s="20">
        <f>IFERROR(IF(Loan_Not_Paid*Values_Entered,Principal,""), "")</f>
        <v>108.66410697441772</v>
      </c>
      <c r="G43" s="20">
        <f>IFERROR(IF(Loan_Not_Paid*Values_Entered,Interest,""), "")</f>
        <v>26.66550373157768</v>
      </c>
      <c r="H43" s="33">
        <f>IFERROR(IF(Loan_Not_Paid*Values_Entered,Ending_Balance,""), "")</f>
        <v>5224.4366393411728</v>
      </c>
    </row>
    <row r="44" spans="2:8" x14ac:dyDescent="0.25">
      <c r="B44" s="32">
        <f>IFERROR(IF(Loan_Not_Paid*Values_Entered,Payment_Number,""), "")</f>
        <v>18</v>
      </c>
      <c r="C44" s="19">
        <f>IFERROR(IF(Loan_Not_Paid*Values_Entered,Payment_Date,""), "")</f>
        <v>44691</v>
      </c>
      <c r="D44" s="20">
        <f>IFERROR(IF(Loan_Not_Paid*Values_Entered,Beginning_Balance,""), "")</f>
        <v>5224.4366393411728</v>
      </c>
      <c r="E44" s="20">
        <f>IFERROR(IF(Loan_Not_Paid*Values_Entered,Monthly_Payment,""), "")</f>
        <v>135.32961070599541</v>
      </c>
      <c r="F44" s="20">
        <f>IFERROR(IF(Loan_Not_Paid*Values_Entered,Principal,""), "")</f>
        <v>109.20742750928981</v>
      </c>
      <c r="G44" s="20">
        <f>IFERROR(IF(Loan_Not_Paid*Values_Entered,Interest,""), "")</f>
        <v>26.122183196705592</v>
      </c>
      <c r="H44" s="33">
        <f>IFERROR(IF(Loan_Not_Paid*Values_Entered,Ending_Balance,""), "")</f>
        <v>5115.2292118318892</v>
      </c>
    </row>
    <row r="45" spans="2:8" x14ac:dyDescent="0.25">
      <c r="B45" s="32">
        <f>IFERROR(IF(Loan_Not_Paid*Values_Entered,Payment_Number,""), "")</f>
        <v>19</v>
      </c>
      <c r="C45" s="19">
        <f>IFERROR(IF(Loan_Not_Paid*Values_Entered,Payment_Date,""), "")</f>
        <v>44722</v>
      </c>
      <c r="D45" s="20">
        <f>IFERROR(IF(Loan_Not_Paid*Values_Entered,Beginning_Balance,""), "")</f>
        <v>5115.2292118318892</v>
      </c>
      <c r="E45" s="20">
        <f>IFERROR(IF(Loan_Not_Paid*Values_Entered,Monthly_Payment,""), "")</f>
        <v>135.32961070599541</v>
      </c>
      <c r="F45" s="20">
        <f>IFERROR(IF(Loan_Not_Paid*Values_Entered,Principal,""), "")</f>
        <v>109.75346464683628</v>
      </c>
      <c r="G45" s="20">
        <f>IFERROR(IF(Loan_Not_Paid*Values_Entered,Interest,""), "")</f>
        <v>25.576146059159143</v>
      </c>
      <c r="H45" s="33">
        <f>IFERROR(IF(Loan_Not_Paid*Values_Entered,Ending_Balance,""), "")</f>
        <v>5005.4757471850562</v>
      </c>
    </row>
    <row r="46" spans="2:8" x14ac:dyDescent="0.25">
      <c r="B46" s="32">
        <f>IFERROR(IF(Loan_Not_Paid*Values_Entered,Payment_Number,""), "")</f>
        <v>20</v>
      </c>
      <c r="C46" s="19">
        <f>IFERROR(IF(Loan_Not_Paid*Values_Entered,Payment_Date,""), "")</f>
        <v>44752</v>
      </c>
      <c r="D46" s="20">
        <f>IFERROR(IF(Loan_Not_Paid*Values_Entered,Beginning_Balance,""), "")</f>
        <v>5005.4757471850562</v>
      </c>
      <c r="E46" s="20">
        <f>IFERROR(IF(Loan_Not_Paid*Values_Entered,Monthly_Payment,""), "")</f>
        <v>135.32961070599541</v>
      </c>
      <c r="F46" s="20">
        <f>IFERROR(IF(Loan_Not_Paid*Values_Entered,Principal,""), "")</f>
        <v>110.30223197007045</v>
      </c>
      <c r="G46" s="20">
        <f>IFERROR(IF(Loan_Not_Paid*Values_Entered,Interest,""), "")</f>
        <v>25.027378735924959</v>
      </c>
      <c r="H46" s="33">
        <f>IFERROR(IF(Loan_Not_Paid*Values_Entered,Ending_Balance,""), "")</f>
        <v>4895.1735152149886</v>
      </c>
    </row>
    <row r="47" spans="2:8" x14ac:dyDescent="0.25">
      <c r="B47" s="32">
        <f>IFERROR(IF(Loan_Not_Paid*Values_Entered,Payment_Number,""), "")</f>
        <v>21</v>
      </c>
      <c r="C47" s="19">
        <f>IFERROR(IF(Loan_Not_Paid*Values_Entered,Payment_Date,""), "")</f>
        <v>44783</v>
      </c>
      <c r="D47" s="20">
        <f>IFERROR(IF(Loan_Not_Paid*Values_Entered,Beginning_Balance,""), "")</f>
        <v>4895.1735152149886</v>
      </c>
      <c r="E47" s="20">
        <f>IFERROR(IF(Loan_Not_Paid*Values_Entered,Monthly_Payment,""), "")</f>
        <v>135.32961070599541</v>
      </c>
      <c r="F47" s="20">
        <f>IFERROR(IF(Loan_Not_Paid*Values_Entered,Principal,""), "")</f>
        <v>110.85374312992079</v>
      </c>
      <c r="G47" s="20">
        <f>IFERROR(IF(Loan_Not_Paid*Values_Entered,Interest,""), "")</f>
        <v>24.475867576074602</v>
      </c>
      <c r="H47" s="33">
        <f>IFERROR(IF(Loan_Not_Paid*Values_Entered,Ending_Balance,""), "")</f>
        <v>4784.3197720850731</v>
      </c>
    </row>
    <row r="48" spans="2:8" x14ac:dyDescent="0.25">
      <c r="B48" s="32">
        <f>IFERROR(IF(Loan_Not_Paid*Values_Entered,Payment_Number,""), "")</f>
        <v>22</v>
      </c>
      <c r="C48" s="19">
        <f>IFERROR(IF(Loan_Not_Paid*Values_Entered,Payment_Date,""), "")</f>
        <v>44814</v>
      </c>
      <c r="D48" s="20">
        <f>IFERROR(IF(Loan_Not_Paid*Values_Entered,Beginning_Balance,""), "")</f>
        <v>4784.3197720850731</v>
      </c>
      <c r="E48" s="20">
        <f>IFERROR(IF(Loan_Not_Paid*Values_Entered,Monthly_Payment,""), "")</f>
        <v>135.32961070599541</v>
      </c>
      <c r="F48" s="20">
        <f>IFERROR(IF(Loan_Not_Paid*Values_Entered,Principal,""), "")</f>
        <v>111.4080118455704</v>
      </c>
      <c r="G48" s="20">
        <f>IFERROR(IF(Loan_Not_Paid*Values_Entered,Interest,""), "")</f>
        <v>23.921598860425004</v>
      </c>
      <c r="H48" s="33">
        <f>IFERROR(IF(Loan_Not_Paid*Values_Entered,Ending_Balance,""), "")</f>
        <v>4672.9117602395072</v>
      </c>
    </row>
    <row r="49" spans="2:8" x14ac:dyDescent="0.25">
      <c r="B49" s="32">
        <f>IFERROR(IF(Loan_Not_Paid*Values_Entered,Payment_Number,""), "")</f>
        <v>23</v>
      </c>
      <c r="C49" s="19">
        <f>IFERROR(IF(Loan_Not_Paid*Values_Entered,Payment_Date,""), "")</f>
        <v>44844</v>
      </c>
      <c r="D49" s="20">
        <f>IFERROR(IF(Loan_Not_Paid*Values_Entered,Beginning_Balance,""), "")</f>
        <v>4672.9117602395072</v>
      </c>
      <c r="E49" s="20">
        <f>IFERROR(IF(Loan_Not_Paid*Values_Entered,Monthly_Payment,""), "")</f>
        <v>135.32961070599541</v>
      </c>
      <c r="F49" s="20">
        <f>IFERROR(IF(Loan_Not_Paid*Values_Entered,Principal,""), "")</f>
        <v>111.96505190479826</v>
      </c>
      <c r="G49" s="20">
        <f>IFERROR(IF(Loan_Not_Paid*Values_Entered,Interest,""), "")</f>
        <v>23.364558801197148</v>
      </c>
      <c r="H49" s="33">
        <f>IFERROR(IF(Loan_Not_Paid*Values_Entered,Ending_Balance,""), "")</f>
        <v>4560.9467083347135</v>
      </c>
    </row>
    <row r="50" spans="2:8" x14ac:dyDescent="0.25">
      <c r="B50" s="32">
        <f>IFERROR(IF(Loan_Not_Paid*Values_Entered,Payment_Number,""), "")</f>
        <v>24</v>
      </c>
      <c r="C50" s="19">
        <f>IFERROR(IF(Loan_Not_Paid*Values_Entered,Payment_Date,""), "")</f>
        <v>44875</v>
      </c>
      <c r="D50" s="20">
        <f>IFERROR(IF(Loan_Not_Paid*Values_Entered,Beginning_Balance,""), "")</f>
        <v>4560.9467083347135</v>
      </c>
      <c r="E50" s="20">
        <f>IFERROR(IF(Loan_Not_Paid*Values_Entered,Monthly_Payment,""), "")</f>
        <v>135.32961070599541</v>
      </c>
      <c r="F50" s="20">
        <f>IFERROR(IF(Loan_Not_Paid*Values_Entered,Principal,""), "")</f>
        <v>112.52487716432225</v>
      </c>
      <c r="G50" s="20">
        <f>IFERROR(IF(Loan_Not_Paid*Values_Entered,Interest,""), "")</f>
        <v>22.804733541673158</v>
      </c>
      <c r="H50" s="33">
        <f>IFERROR(IF(Loan_Not_Paid*Values_Entered,Ending_Balance,""), "")</f>
        <v>4448.4218311703899</v>
      </c>
    </row>
    <row r="51" spans="2:8" x14ac:dyDescent="0.25">
      <c r="B51" s="32">
        <f>IFERROR(IF(Loan_Not_Paid*Values_Entered,Payment_Number,""), "")</f>
        <v>25</v>
      </c>
      <c r="C51" s="19">
        <f>IFERROR(IF(Loan_Not_Paid*Values_Entered,Payment_Date,""), "")</f>
        <v>44905</v>
      </c>
      <c r="D51" s="20">
        <f>IFERROR(IF(Loan_Not_Paid*Values_Entered,Beginning_Balance,""), "")</f>
        <v>4448.4218311703899</v>
      </c>
      <c r="E51" s="20">
        <f>IFERROR(IF(Loan_Not_Paid*Values_Entered,Monthly_Payment,""), "")</f>
        <v>135.32961070599541</v>
      </c>
      <c r="F51" s="20">
        <f>IFERROR(IF(Loan_Not_Paid*Values_Entered,Principal,""), "")</f>
        <v>113.08750155014387</v>
      </c>
      <c r="G51" s="20">
        <f>IFERROR(IF(Loan_Not_Paid*Values_Entered,Interest,""), "")</f>
        <v>22.242109155851544</v>
      </c>
      <c r="H51" s="33">
        <f>IFERROR(IF(Loan_Not_Paid*Values_Entered,Ending_Balance,""), "")</f>
        <v>4335.3343296202502</v>
      </c>
    </row>
    <row r="52" spans="2:8" x14ac:dyDescent="0.25">
      <c r="B52" s="32">
        <f>IFERROR(IF(Loan_Not_Paid*Values_Entered,Payment_Number,""), "")</f>
        <v>26</v>
      </c>
      <c r="C52" s="19">
        <f>IFERROR(IF(Loan_Not_Paid*Values_Entered,Payment_Date,""), "")</f>
        <v>44936</v>
      </c>
      <c r="D52" s="20">
        <f>IFERROR(IF(Loan_Not_Paid*Values_Entered,Beginning_Balance,""), "")</f>
        <v>4335.3343296202502</v>
      </c>
      <c r="E52" s="20">
        <f>IFERROR(IF(Loan_Not_Paid*Values_Entered,Monthly_Payment,""), "")</f>
        <v>135.32961070599541</v>
      </c>
      <c r="F52" s="20">
        <f>IFERROR(IF(Loan_Not_Paid*Values_Entered,Principal,""), "")</f>
        <v>113.65293905789459</v>
      </c>
      <c r="G52" s="20">
        <f>IFERROR(IF(Loan_Not_Paid*Values_Entered,Interest,""), "")</f>
        <v>21.676671648100829</v>
      </c>
      <c r="H52" s="33">
        <f>IFERROR(IF(Loan_Not_Paid*Values_Entered,Ending_Balance,""), "")</f>
        <v>4221.6813905623585</v>
      </c>
    </row>
    <row r="53" spans="2:8" x14ac:dyDescent="0.25">
      <c r="B53" s="32">
        <f>IFERROR(IF(Loan_Not_Paid*Values_Entered,Payment_Number,""), "")</f>
        <v>27</v>
      </c>
      <c r="C53" s="19">
        <f>IFERROR(IF(Loan_Not_Paid*Values_Entered,Payment_Date,""), "")</f>
        <v>44967</v>
      </c>
      <c r="D53" s="20">
        <f>IFERROR(IF(Loan_Not_Paid*Values_Entered,Beginning_Balance,""), "")</f>
        <v>4221.6813905623585</v>
      </c>
      <c r="E53" s="20">
        <f>IFERROR(IF(Loan_Not_Paid*Values_Entered,Monthly_Payment,""), "")</f>
        <v>135.32961070599541</v>
      </c>
      <c r="F53" s="20">
        <f>IFERROR(IF(Loan_Not_Paid*Values_Entered,Principal,""), "")</f>
        <v>114.22120375318406</v>
      </c>
      <c r="G53" s="20">
        <f>IFERROR(IF(Loan_Not_Paid*Values_Entered,Interest,""), "")</f>
        <v>21.10840695281135</v>
      </c>
      <c r="H53" s="33">
        <f>IFERROR(IF(Loan_Not_Paid*Values_Entered,Ending_Balance,""), "")</f>
        <v>4107.4601868091795</v>
      </c>
    </row>
    <row r="54" spans="2:8" x14ac:dyDescent="0.25">
      <c r="B54" s="32">
        <f>IFERROR(IF(Loan_Not_Paid*Values_Entered,Payment_Number,""), "")</f>
        <v>28</v>
      </c>
      <c r="C54" s="19">
        <f>IFERROR(IF(Loan_Not_Paid*Values_Entered,Payment_Date,""), "")</f>
        <v>44995</v>
      </c>
      <c r="D54" s="20">
        <f>IFERROR(IF(Loan_Not_Paid*Values_Entered,Beginning_Balance,""), "")</f>
        <v>4107.4601868091795</v>
      </c>
      <c r="E54" s="20">
        <f>IFERROR(IF(Loan_Not_Paid*Values_Entered,Monthly_Payment,""), "")</f>
        <v>135.32961070599541</v>
      </c>
      <c r="F54" s="20">
        <f>IFERROR(IF(Loan_Not_Paid*Values_Entered,Principal,""), "")</f>
        <v>114.79230977194997</v>
      </c>
      <c r="G54" s="20">
        <f>IFERROR(IF(Loan_Not_Paid*Values_Entered,Interest,""), "")</f>
        <v>20.537300934045433</v>
      </c>
      <c r="H54" s="33">
        <f>IFERROR(IF(Loan_Not_Paid*Values_Entered,Ending_Balance,""), "")</f>
        <v>3992.6678770372346</v>
      </c>
    </row>
    <row r="55" spans="2:8" x14ac:dyDescent="0.25">
      <c r="B55" s="32">
        <f>IFERROR(IF(Loan_Not_Paid*Values_Entered,Payment_Number,""), "")</f>
        <v>29</v>
      </c>
      <c r="C55" s="19">
        <f>IFERROR(IF(Loan_Not_Paid*Values_Entered,Payment_Date,""), "")</f>
        <v>45026</v>
      </c>
      <c r="D55" s="20">
        <f>IFERROR(IF(Loan_Not_Paid*Values_Entered,Beginning_Balance,""), "")</f>
        <v>3992.6678770372346</v>
      </c>
      <c r="E55" s="20">
        <f>IFERROR(IF(Loan_Not_Paid*Values_Entered,Monthly_Payment,""), "")</f>
        <v>135.32961070599541</v>
      </c>
      <c r="F55" s="20">
        <f>IFERROR(IF(Loan_Not_Paid*Values_Entered,Principal,""), "")</f>
        <v>115.36627132080972</v>
      </c>
      <c r="G55" s="20">
        <f>IFERROR(IF(Loan_Not_Paid*Values_Entered,Interest,""), "")</f>
        <v>19.96333938518568</v>
      </c>
      <c r="H55" s="33">
        <f>IFERROR(IF(Loan_Not_Paid*Values_Entered,Ending_Balance,""), "")</f>
        <v>3877.3016057164286</v>
      </c>
    </row>
    <row r="56" spans="2:8" x14ac:dyDescent="0.25">
      <c r="B56" s="32">
        <f>IFERROR(IF(Loan_Not_Paid*Values_Entered,Payment_Number,""), "")</f>
        <v>30</v>
      </c>
      <c r="C56" s="19">
        <f>IFERROR(IF(Loan_Not_Paid*Values_Entered,Payment_Date,""), "")</f>
        <v>45056</v>
      </c>
      <c r="D56" s="20">
        <f>IFERROR(IF(Loan_Not_Paid*Values_Entered,Beginning_Balance,""), "")</f>
        <v>3877.3016057164286</v>
      </c>
      <c r="E56" s="20">
        <f>IFERROR(IF(Loan_Not_Paid*Values_Entered,Monthly_Payment,""), "")</f>
        <v>135.32961070599541</v>
      </c>
      <c r="F56" s="20">
        <f>IFERROR(IF(Loan_Not_Paid*Values_Entered,Principal,""), "")</f>
        <v>115.94310267741378</v>
      </c>
      <c r="G56" s="20">
        <f>IFERROR(IF(Loan_Not_Paid*Values_Entered,Interest,""), "")</f>
        <v>19.386508028581634</v>
      </c>
      <c r="H56" s="33">
        <f>IFERROR(IF(Loan_Not_Paid*Values_Entered,Ending_Balance,""), "")</f>
        <v>3761.3585030390186</v>
      </c>
    </row>
    <row r="57" spans="2:8" x14ac:dyDescent="0.25">
      <c r="B57" s="32">
        <f>IFERROR(IF(Loan_Not_Paid*Values_Entered,Payment_Number,""), "")</f>
        <v>31</v>
      </c>
      <c r="C57" s="19">
        <f>IFERROR(IF(Loan_Not_Paid*Values_Entered,Payment_Date,""), "")</f>
        <v>45087</v>
      </c>
      <c r="D57" s="20">
        <f>IFERROR(IF(Loan_Not_Paid*Values_Entered,Beginning_Balance,""), "")</f>
        <v>3761.3585030390186</v>
      </c>
      <c r="E57" s="20">
        <f>IFERROR(IF(Loan_Not_Paid*Values_Entered,Monthly_Payment,""), "")</f>
        <v>135.32961070599541</v>
      </c>
      <c r="F57" s="20">
        <f>IFERROR(IF(Loan_Not_Paid*Values_Entered,Principal,""), "")</f>
        <v>116.52281819080085</v>
      </c>
      <c r="G57" s="20">
        <f>IFERROR(IF(Loan_Not_Paid*Values_Entered,Interest,""), "")</f>
        <v>18.806792515194569</v>
      </c>
      <c r="H57" s="33">
        <f>IFERROR(IF(Loan_Not_Paid*Values_Entered,Ending_Balance,""), "")</f>
        <v>3644.8356848482244</v>
      </c>
    </row>
    <row r="58" spans="2:8" x14ac:dyDescent="0.25">
      <c r="B58" s="32">
        <f>IFERROR(IF(Loan_Not_Paid*Values_Entered,Payment_Number,""), "")</f>
        <v>32</v>
      </c>
      <c r="C58" s="19">
        <f>IFERROR(IF(Loan_Not_Paid*Values_Entered,Payment_Date,""), "")</f>
        <v>45117</v>
      </c>
      <c r="D58" s="20">
        <f>IFERROR(IF(Loan_Not_Paid*Values_Entered,Beginning_Balance,""), "")</f>
        <v>3644.8356848482244</v>
      </c>
      <c r="E58" s="20">
        <f>IFERROR(IF(Loan_Not_Paid*Values_Entered,Monthly_Payment,""), "")</f>
        <v>135.32961070599541</v>
      </c>
      <c r="F58" s="20">
        <f>IFERROR(IF(Loan_Not_Paid*Values_Entered,Principal,""), "")</f>
        <v>117.10543228175484</v>
      </c>
      <c r="G58" s="20">
        <f>IFERROR(IF(Loan_Not_Paid*Values_Entered,Interest,""), "")</f>
        <v>18.224178424240563</v>
      </c>
      <c r="H58" s="33">
        <f>IFERROR(IF(Loan_Not_Paid*Values_Entered,Ending_Balance,""), "")</f>
        <v>3527.7302525664736</v>
      </c>
    </row>
    <row r="59" spans="2:8" x14ac:dyDescent="0.25">
      <c r="B59" s="32">
        <f>IFERROR(IF(Loan_Not_Paid*Values_Entered,Payment_Number,""), "")</f>
        <v>33</v>
      </c>
      <c r="C59" s="19">
        <f>IFERROR(IF(Loan_Not_Paid*Values_Entered,Payment_Date,""), "")</f>
        <v>45148</v>
      </c>
      <c r="D59" s="20">
        <f>IFERROR(IF(Loan_Not_Paid*Values_Entered,Beginning_Balance,""), "")</f>
        <v>3527.7302525664736</v>
      </c>
      <c r="E59" s="20">
        <f>IFERROR(IF(Loan_Not_Paid*Values_Entered,Monthly_Payment,""), "")</f>
        <v>135.32961070599541</v>
      </c>
      <c r="F59" s="20">
        <f>IFERROR(IF(Loan_Not_Paid*Values_Entered,Principal,""), "")</f>
        <v>117.69095944316364</v>
      </c>
      <c r="G59" s="20">
        <f>IFERROR(IF(Loan_Not_Paid*Values_Entered,Interest,""), "")</f>
        <v>17.638651262831786</v>
      </c>
      <c r="H59" s="33">
        <f>IFERROR(IF(Loan_Not_Paid*Values_Entered,Ending_Balance,""), "")</f>
        <v>3410.0392931233155</v>
      </c>
    </row>
    <row r="60" spans="2:8" x14ac:dyDescent="0.25">
      <c r="B60" s="32">
        <f>IFERROR(IF(Loan_Not_Paid*Values_Entered,Payment_Number,""), "")</f>
        <v>34</v>
      </c>
      <c r="C60" s="19">
        <f>IFERROR(IF(Loan_Not_Paid*Values_Entered,Payment_Date,""), "")</f>
        <v>45179</v>
      </c>
      <c r="D60" s="20">
        <f>IFERROR(IF(Loan_Not_Paid*Values_Entered,Beginning_Balance,""), "")</f>
        <v>3410.0392931233155</v>
      </c>
      <c r="E60" s="20">
        <f>IFERROR(IF(Loan_Not_Paid*Values_Entered,Monthly_Payment,""), "")</f>
        <v>135.32961070599541</v>
      </c>
      <c r="F60" s="20">
        <f>IFERROR(IF(Loan_Not_Paid*Values_Entered,Principal,""), "")</f>
        <v>118.27941424037942</v>
      </c>
      <c r="G60" s="20">
        <f>IFERROR(IF(Loan_Not_Paid*Values_Entered,Interest,""), "")</f>
        <v>17.050196465615969</v>
      </c>
      <c r="H60" s="33">
        <f>IFERROR(IF(Loan_Not_Paid*Values_Entered,Ending_Balance,""), "")</f>
        <v>3291.7598788829373</v>
      </c>
    </row>
    <row r="61" spans="2:8" x14ac:dyDescent="0.25">
      <c r="B61" s="32">
        <f>IFERROR(IF(Loan_Not_Paid*Values_Entered,Payment_Number,""), "")</f>
        <v>35</v>
      </c>
      <c r="C61" s="19">
        <f>IFERROR(IF(Loan_Not_Paid*Values_Entered,Payment_Date,""), "")</f>
        <v>45209</v>
      </c>
      <c r="D61" s="20">
        <f>IFERROR(IF(Loan_Not_Paid*Values_Entered,Beginning_Balance,""), "")</f>
        <v>3291.7598788829373</v>
      </c>
      <c r="E61" s="20">
        <f>IFERROR(IF(Loan_Not_Paid*Values_Entered,Monthly_Payment,""), "")</f>
        <v>135.32961070599541</v>
      </c>
      <c r="F61" s="20">
        <f>IFERROR(IF(Loan_Not_Paid*Values_Entered,Principal,""), "")</f>
        <v>118.87081131158133</v>
      </c>
      <c r="G61" s="20">
        <f>IFERROR(IF(Loan_Not_Paid*Values_Entered,Interest,""), "")</f>
        <v>16.458799394414068</v>
      </c>
      <c r="H61" s="33">
        <f>IFERROR(IF(Loan_Not_Paid*Values_Entered,Ending_Balance,""), "")</f>
        <v>3172.8890675713583</v>
      </c>
    </row>
    <row r="62" spans="2:8" x14ac:dyDescent="0.25">
      <c r="B62" s="32">
        <f>IFERROR(IF(Loan_Not_Paid*Values_Entered,Payment_Number,""), "")</f>
        <v>36</v>
      </c>
      <c r="C62" s="19">
        <f>IFERROR(IF(Loan_Not_Paid*Values_Entered,Payment_Date,""), "")</f>
        <v>45240</v>
      </c>
      <c r="D62" s="20">
        <f>IFERROR(IF(Loan_Not_Paid*Values_Entered,Beginning_Balance,""), "")</f>
        <v>3172.8890675713583</v>
      </c>
      <c r="E62" s="20">
        <f>IFERROR(IF(Loan_Not_Paid*Values_Entered,Monthly_Payment,""), "")</f>
        <v>135.32961070599541</v>
      </c>
      <c r="F62" s="20">
        <f>IFERROR(IF(Loan_Not_Paid*Values_Entered,Principal,""), "")</f>
        <v>119.46516536813924</v>
      </c>
      <c r="G62" s="20">
        <f>IFERROR(IF(Loan_Not_Paid*Values_Entered,Interest,""), "")</f>
        <v>15.864445337856164</v>
      </c>
      <c r="H62" s="33">
        <f>IFERROR(IF(Loan_Not_Paid*Values_Entered,Ending_Balance,""), "")</f>
        <v>3053.423902203228</v>
      </c>
    </row>
    <row r="63" spans="2:8" x14ac:dyDescent="0.25">
      <c r="B63" s="32">
        <f>IFERROR(IF(Loan_Not_Paid*Values_Entered,Payment_Number,""), "")</f>
        <v>37</v>
      </c>
      <c r="C63" s="19">
        <f>IFERROR(IF(Loan_Not_Paid*Values_Entered,Payment_Date,""), "")</f>
        <v>45270</v>
      </c>
      <c r="D63" s="20">
        <f>IFERROR(IF(Loan_Not_Paid*Values_Entered,Beginning_Balance,""), "")</f>
        <v>3053.423902203228</v>
      </c>
      <c r="E63" s="20">
        <f>IFERROR(IF(Loan_Not_Paid*Values_Entered,Monthly_Payment,""), "")</f>
        <v>135.32961070599541</v>
      </c>
      <c r="F63" s="20">
        <f>IFERROR(IF(Loan_Not_Paid*Values_Entered,Principal,""), "")</f>
        <v>120.06249119497994</v>
      </c>
      <c r="G63" s="20">
        <f>IFERROR(IF(Loan_Not_Paid*Values_Entered,Interest,""), "")</f>
        <v>15.267119511015469</v>
      </c>
      <c r="H63" s="33">
        <f>IFERROR(IF(Loan_Not_Paid*Values_Entered,Ending_Balance,""), "")</f>
        <v>2933.3614110082535</v>
      </c>
    </row>
    <row r="64" spans="2:8" x14ac:dyDescent="0.25">
      <c r="B64" s="32">
        <f>IFERROR(IF(Loan_Not_Paid*Values_Entered,Payment_Number,""), "")</f>
        <v>38</v>
      </c>
      <c r="C64" s="19">
        <f>IFERROR(IF(Loan_Not_Paid*Values_Entered,Payment_Date,""), "")</f>
        <v>45301</v>
      </c>
      <c r="D64" s="20">
        <f>IFERROR(IF(Loan_Not_Paid*Values_Entered,Beginning_Balance,""), "")</f>
        <v>2933.3614110082535</v>
      </c>
      <c r="E64" s="20">
        <f>IFERROR(IF(Loan_Not_Paid*Values_Entered,Monthly_Payment,""), "")</f>
        <v>135.32961070599541</v>
      </c>
      <c r="F64" s="20">
        <f>IFERROR(IF(Loan_Not_Paid*Values_Entered,Principal,""), "")</f>
        <v>120.66280365095483</v>
      </c>
      <c r="G64" s="20">
        <f>IFERROR(IF(Loan_Not_Paid*Values_Entered,Interest,""), "")</f>
        <v>14.666807055040568</v>
      </c>
      <c r="H64" s="33">
        <f>IFERROR(IF(Loan_Not_Paid*Values_Entered,Ending_Balance,""), "")</f>
        <v>2812.6986073573016</v>
      </c>
    </row>
    <row r="65" spans="2:8" x14ac:dyDescent="0.25">
      <c r="B65" s="32">
        <f>IFERROR(IF(Loan_Not_Paid*Values_Entered,Payment_Number,""), "")</f>
        <v>39</v>
      </c>
      <c r="C65" s="19">
        <f>IFERROR(IF(Loan_Not_Paid*Values_Entered,Payment_Date,""), "")</f>
        <v>45332</v>
      </c>
      <c r="D65" s="20">
        <f>IFERROR(IF(Loan_Not_Paid*Values_Entered,Beginning_Balance,""), "")</f>
        <v>2812.6986073573016</v>
      </c>
      <c r="E65" s="20">
        <f>IFERROR(IF(Loan_Not_Paid*Values_Entered,Monthly_Payment,""), "")</f>
        <v>135.32961070599541</v>
      </c>
      <c r="F65" s="20">
        <f>IFERROR(IF(Loan_Not_Paid*Values_Entered,Principal,""), "")</f>
        <v>121.26611766920962</v>
      </c>
      <c r="G65" s="20">
        <f>IFERROR(IF(Loan_Not_Paid*Values_Entered,Interest,""), "")</f>
        <v>14.063493036785795</v>
      </c>
      <c r="H65" s="33">
        <f>IFERROR(IF(Loan_Not_Paid*Values_Entered,Ending_Balance,""), "")</f>
        <v>2691.4324896880953</v>
      </c>
    </row>
    <row r="66" spans="2:8" x14ac:dyDescent="0.25">
      <c r="B66" s="32">
        <f>IFERROR(IF(Loan_Not_Paid*Values_Entered,Payment_Number,""), "")</f>
        <v>40</v>
      </c>
      <c r="C66" s="19">
        <f>IFERROR(IF(Loan_Not_Paid*Values_Entered,Payment_Date,""), "")</f>
        <v>45361</v>
      </c>
      <c r="D66" s="20">
        <f>IFERROR(IF(Loan_Not_Paid*Values_Entered,Beginning_Balance,""), "")</f>
        <v>2691.4324896880953</v>
      </c>
      <c r="E66" s="20">
        <f>IFERROR(IF(Loan_Not_Paid*Values_Entered,Monthly_Payment,""), "")</f>
        <v>135.32961070599541</v>
      </c>
      <c r="F66" s="20">
        <f>IFERROR(IF(Loan_Not_Paid*Values_Entered,Principal,""), "")</f>
        <v>121.87244825755565</v>
      </c>
      <c r="G66" s="20">
        <f>IFERROR(IF(Loan_Not_Paid*Values_Entered,Interest,""), "")</f>
        <v>13.457162448439746</v>
      </c>
      <c r="H66" s="33">
        <f>IFERROR(IF(Loan_Not_Paid*Values_Entered,Ending_Balance,""), "")</f>
        <v>2569.5600414305418</v>
      </c>
    </row>
    <row r="67" spans="2:8" x14ac:dyDescent="0.25">
      <c r="B67" s="32">
        <f>IFERROR(IF(Loan_Not_Paid*Values_Entered,Payment_Number,""), "")</f>
        <v>41</v>
      </c>
      <c r="C67" s="19">
        <f>IFERROR(IF(Loan_Not_Paid*Values_Entered,Payment_Date,""), "")</f>
        <v>45392</v>
      </c>
      <c r="D67" s="20">
        <f>IFERROR(IF(Loan_Not_Paid*Values_Entered,Beginning_Balance,""), "")</f>
        <v>2569.5600414305418</v>
      </c>
      <c r="E67" s="20">
        <f>IFERROR(IF(Loan_Not_Paid*Values_Entered,Monthly_Payment,""), "")</f>
        <v>135.32961070599541</v>
      </c>
      <c r="F67" s="20">
        <f>IFERROR(IF(Loan_Not_Paid*Values_Entered,Principal,""), "")</f>
        <v>122.48181049884344</v>
      </c>
      <c r="G67" s="20">
        <f>IFERROR(IF(Loan_Not_Paid*Values_Entered,Interest,""), "")</f>
        <v>12.847800207151968</v>
      </c>
      <c r="H67" s="33">
        <f>IFERROR(IF(Loan_Not_Paid*Values_Entered,Ending_Balance,""), "")</f>
        <v>2447.0782309317019</v>
      </c>
    </row>
    <row r="68" spans="2:8" x14ac:dyDescent="0.25">
      <c r="B68" s="32">
        <f>IFERROR(IF(Loan_Not_Paid*Values_Entered,Payment_Number,""), "")</f>
        <v>42</v>
      </c>
      <c r="C68" s="19">
        <f>IFERROR(IF(Loan_Not_Paid*Values_Entered,Payment_Date,""), "")</f>
        <v>45422</v>
      </c>
      <c r="D68" s="20">
        <f>IFERROR(IF(Loan_Not_Paid*Values_Entered,Beginning_Balance,""), "")</f>
        <v>2447.0782309317019</v>
      </c>
      <c r="E68" s="20">
        <f>IFERROR(IF(Loan_Not_Paid*Values_Entered,Monthly_Payment,""), "")</f>
        <v>135.32961070599541</v>
      </c>
      <c r="F68" s="20">
        <f>IFERROR(IF(Loan_Not_Paid*Values_Entered,Principal,""), "")</f>
        <v>123.09421955133764</v>
      </c>
      <c r="G68" s="20">
        <f>IFERROR(IF(Loan_Not_Paid*Values_Entered,Interest,""), "")</f>
        <v>12.23539115465775</v>
      </c>
      <c r="H68" s="33">
        <f>IFERROR(IF(Loan_Not_Paid*Values_Entered,Ending_Balance,""), "")</f>
        <v>2323.9840113803702</v>
      </c>
    </row>
    <row r="69" spans="2:8" x14ac:dyDescent="0.25">
      <c r="B69" s="32">
        <f>IFERROR(IF(Loan_Not_Paid*Values_Entered,Payment_Number,""), "")</f>
        <v>43</v>
      </c>
      <c r="C69" s="19">
        <f>IFERROR(IF(Loan_Not_Paid*Values_Entered,Payment_Date,""), "")</f>
        <v>45453</v>
      </c>
      <c r="D69" s="20">
        <f>IFERROR(IF(Loan_Not_Paid*Values_Entered,Beginning_Balance,""), "")</f>
        <v>2323.9840113803702</v>
      </c>
      <c r="E69" s="20">
        <f>IFERROR(IF(Loan_Not_Paid*Values_Entered,Monthly_Payment,""), "")</f>
        <v>135.32961070599541</v>
      </c>
      <c r="F69" s="20">
        <f>IFERROR(IF(Loan_Not_Paid*Values_Entered,Principal,""), "")</f>
        <v>123.70969064909434</v>
      </c>
      <c r="G69" s="20">
        <f>IFERROR(IF(Loan_Not_Paid*Values_Entered,Interest,""), "")</f>
        <v>11.619920056901062</v>
      </c>
      <c r="H69" s="33">
        <f>IFERROR(IF(Loan_Not_Paid*Values_Entered,Ending_Balance,""), "")</f>
        <v>2200.2743207312797</v>
      </c>
    </row>
    <row r="70" spans="2:8" x14ac:dyDescent="0.25">
      <c r="B70" s="32">
        <f>IFERROR(IF(Loan_Not_Paid*Values_Entered,Payment_Number,""), "")</f>
        <v>44</v>
      </c>
      <c r="C70" s="19">
        <f>IFERROR(IF(Loan_Not_Paid*Values_Entered,Payment_Date,""), "")</f>
        <v>45483</v>
      </c>
      <c r="D70" s="20">
        <f>IFERROR(IF(Loan_Not_Paid*Values_Entered,Beginning_Balance,""), "")</f>
        <v>2200.2743207312797</v>
      </c>
      <c r="E70" s="20">
        <f>IFERROR(IF(Loan_Not_Paid*Values_Entered,Monthly_Payment,""), "")</f>
        <v>135.32961070599541</v>
      </c>
      <c r="F70" s="20">
        <f>IFERROR(IF(Loan_Not_Paid*Values_Entered,Principal,""), "")</f>
        <v>124.32823910233982</v>
      </c>
      <c r="G70" s="20">
        <f>IFERROR(IF(Loan_Not_Paid*Values_Entered,Interest,""), "")</f>
        <v>11.001371603655588</v>
      </c>
      <c r="H70" s="33">
        <f>IFERROR(IF(Loan_Not_Paid*Values_Entered,Ending_Balance,""), "")</f>
        <v>2075.9460816289447</v>
      </c>
    </row>
    <row r="71" spans="2:8" x14ac:dyDescent="0.25">
      <c r="B71" s="32">
        <f>IFERROR(IF(Loan_Not_Paid*Values_Entered,Payment_Number,""), "")</f>
        <v>45</v>
      </c>
      <c r="C71" s="19">
        <f>IFERROR(IF(Loan_Not_Paid*Values_Entered,Payment_Date,""), "")</f>
        <v>45514</v>
      </c>
      <c r="D71" s="20">
        <f>IFERROR(IF(Loan_Not_Paid*Values_Entered,Beginning_Balance,""), "")</f>
        <v>2075.9460816289447</v>
      </c>
      <c r="E71" s="20">
        <f>IFERROR(IF(Loan_Not_Paid*Values_Entered,Monthly_Payment,""), "")</f>
        <v>135.32961070599541</v>
      </c>
      <c r="F71" s="20">
        <f>IFERROR(IF(Loan_Not_Paid*Values_Entered,Principal,""), "")</f>
        <v>124.94988029785151</v>
      </c>
      <c r="G71" s="20">
        <f>IFERROR(IF(Loan_Not_Paid*Values_Entered,Interest,""), "")</f>
        <v>10.379730408143889</v>
      </c>
      <c r="H71" s="33">
        <f>IFERROR(IF(Loan_Not_Paid*Values_Entered,Ending_Balance,""), "")</f>
        <v>1950.9962013310997</v>
      </c>
    </row>
    <row r="72" spans="2:8" x14ac:dyDescent="0.25">
      <c r="B72" s="32">
        <f>IFERROR(IF(Loan_Not_Paid*Values_Entered,Payment_Number,""), "")</f>
        <v>46</v>
      </c>
      <c r="C72" s="19">
        <f>IFERROR(IF(Loan_Not_Paid*Values_Entered,Payment_Date,""), "")</f>
        <v>45545</v>
      </c>
      <c r="D72" s="20">
        <f>IFERROR(IF(Loan_Not_Paid*Values_Entered,Beginning_Balance,""), "")</f>
        <v>1950.9962013310997</v>
      </c>
      <c r="E72" s="20">
        <f>IFERROR(IF(Loan_Not_Paid*Values_Entered,Monthly_Payment,""), "")</f>
        <v>135.32961070599541</v>
      </c>
      <c r="F72" s="20">
        <f>IFERROR(IF(Loan_Not_Paid*Values_Entered,Principal,""), "")</f>
        <v>125.57462969934078</v>
      </c>
      <c r="G72" s="20">
        <f>IFERROR(IF(Loan_Not_Paid*Values_Entered,Interest,""), "")</f>
        <v>9.7549810066546332</v>
      </c>
      <c r="H72" s="33">
        <f>IFERROR(IF(Loan_Not_Paid*Values_Entered,Ending_Balance,""), "")</f>
        <v>1825.4215716317622</v>
      </c>
    </row>
    <row r="73" spans="2:8" x14ac:dyDescent="0.25">
      <c r="B73" s="32">
        <f>IFERROR(IF(Loan_Not_Paid*Values_Entered,Payment_Number,""), "")</f>
        <v>47</v>
      </c>
      <c r="C73" s="19">
        <f>IFERROR(IF(Loan_Not_Paid*Values_Entered,Payment_Date,""), "")</f>
        <v>45575</v>
      </c>
      <c r="D73" s="20">
        <f>IFERROR(IF(Loan_Not_Paid*Values_Entered,Beginning_Balance,""), "")</f>
        <v>1825.4215716317622</v>
      </c>
      <c r="E73" s="20">
        <f>IFERROR(IF(Loan_Not_Paid*Values_Entered,Monthly_Payment,""), "")</f>
        <v>135.32961070599541</v>
      </c>
      <c r="F73" s="20">
        <f>IFERROR(IF(Loan_Not_Paid*Values_Entered,Principal,""), "")</f>
        <v>126.20250284783748</v>
      </c>
      <c r="G73" s="20">
        <f>IFERROR(IF(Loan_Not_Paid*Values_Entered,Interest,""), "")</f>
        <v>9.1271078581579292</v>
      </c>
      <c r="H73" s="33">
        <f>IFERROR(IF(Loan_Not_Paid*Values_Entered,Ending_Balance,""), "")</f>
        <v>1699.2190687839347</v>
      </c>
    </row>
    <row r="74" spans="2:8" x14ac:dyDescent="0.25">
      <c r="B74" s="32">
        <f>IFERROR(IF(Loan_Not_Paid*Values_Entered,Payment_Number,""), "")</f>
        <v>48</v>
      </c>
      <c r="C74" s="19">
        <f>IFERROR(IF(Loan_Not_Paid*Values_Entered,Payment_Date,""), "")</f>
        <v>45606</v>
      </c>
      <c r="D74" s="20">
        <f>IFERROR(IF(Loan_Not_Paid*Values_Entered,Beginning_Balance,""), "")</f>
        <v>1699.2190687839347</v>
      </c>
      <c r="E74" s="20">
        <f>IFERROR(IF(Loan_Not_Paid*Values_Entered,Monthly_Payment,""), "")</f>
        <v>135.32961070599541</v>
      </c>
      <c r="F74" s="20">
        <f>IFERROR(IF(Loan_Not_Paid*Values_Entered,Principal,""), "")</f>
        <v>126.83351536207667</v>
      </c>
      <c r="G74" s="20">
        <f>IFERROR(IF(Loan_Not_Paid*Values_Entered,Interest,""), "")</f>
        <v>8.496095343918741</v>
      </c>
      <c r="H74" s="33">
        <f>IFERROR(IF(Loan_Not_Paid*Values_Entered,Ending_Balance,""), "")</f>
        <v>1572.385553421861</v>
      </c>
    </row>
    <row r="75" spans="2:8" x14ac:dyDescent="0.25">
      <c r="B75" s="32">
        <f>IFERROR(IF(Loan_Not_Paid*Values_Entered,Payment_Number,""), "")</f>
        <v>49</v>
      </c>
      <c r="C75" s="19">
        <f>IFERROR(IF(Loan_Not_Paid*Values_Entered,Payment_Date,""), "")</f>
        <v>45636</v>
      </c>
      <c r="D75" s="20">
        <f>IFERROR(IF(Loan_Not_Paid*Values_Entered,Beginning_Balance,""), "")</f>
        <v>1572.385553421861</v>
      </c>
      <c r="E75" s="20">
        <f>IFERROR(IF(Loan_Not_Paid*Values_Entered,Monthly_Payment,""), "")</f>
        <v>135.32961070599541</v>
      </c>
      <c r="F75" s="20">
        <f>IFERROR(IF(Loan_Not_Paid*Values_Entered,Principal,""), "")</f>
        <v>127.46768293888705</v>
      </c>
      <c r="G75" s="20">
        <f>IFERROR(IF(Loan_Not_Paid*Values_Entered,Interest,""), "")</f>
        <v>7.8619277671083596</v>
      </c>
      <c r="H75" s="33">
        <f>IFERROR(IF(Loan_Not_Paid*Values_Entered,Ending_Balance,""), "")</f>
        <v>1444.9178704829737</v>
      </c>
    </row>
    <row r="76" spans="2:8" x14ac:dyDescent="0.25">
      <c r="B76" s="32">
        <f>IFERROR(IF(Loan_Not_Paid*Values_Entered,Payment_Number,""), "")</f>
        <v>50</v>
      </c>
      <c r="C76" s="19">
        <f>IFERROR(IF(Loan_Not_Paid*Values_Entered,Payment_Date,""), "")</f>
        <v>45667</v>
      </c>
      <c r="D76" s="20">
        <f>IFERROR(IF(Loan_Not_Paid*Values_Entered,Beginning_Balance,""), "")</f>
        <v>1444.9178704829737</v>
      </c>
      <c r="E76" s="20">
        <f>IFERROR(IF(Loan_Not_Paid*Values_Entered,Monthly_Payment,""), "")</f>
        <v>135.32961070599541</v>
      </c>
      <c r="F76" s="20">
        <f>IFERROR(IF(Loan_Not_Paid*Values_Entered,Principal,""), "")</f>
        <v>128.10502135358146</v>
      </c>
      <c r="G76" s="20">
        <f>IFERROR(IF(Loan_Not_Paid*Values_Entered,Interest,""), "")</f>
        <v>7.2245893524139229</v>
      </c>
      <c r="H76" s="33">
        <f>IFERROR(IF(Loan_Not_Paid*Values_Entered,Ending_Balance,""), "")</f>
        <v>1316.8128491294037</v>
      </c>
    </row>
    <row r="77" spans="2:8" x14ac:dyDescent="0.25">
      <c r="B77" s="32">
        <f>IFERROR(IF(Loan_Not_Paid*Values_Entered,Payment_Number,""), "")</f>
        <v>51</v>
      </c>
      <c r="C77" s="19">
        <f>IFERROR(IF(Loan_Not_Paid*Values_Entered,Payment_Date,""), "")</f>
        <v>45698</v>
      </c>
      <c r="D77" s="20">
        <f>IFERROR(IF(Loan_Not_Paid*Values_Entered,Beginning_Balance,""), "")</f>
        <v>1316.8128491294037</v>
      </c>
      <c r="E77" s="20">
        <f>IFERROR(IF(Loan_Not_Paid*Values_Entered,Monthly_Payment,""), "")</f>
        <v>135.32961070599541</v>
      </c>
      <c r="F77" s="20">
        <f>IFERROR(IF(Loan_Not_Paid*Values_Entered,Principal,""), "")</f>
        <v>128.74554646034937</v>
      </c>
      <c r="G77" s="20">
        <f>IFERROR(IF(Loan_Not_Paid*Values_Entered,Interest,""), "")</f>
        <v>6.5840642456460161</v>
      </c>
      <c r="H77" s="33">
        <f>IFERROR(IF(Loan_Not_Paid*Values_Entered,Ending_Balance,""), "")</f>
        <v>1188.0673026690565</v>
      </c>
    </row>
    <row r="78" spans="2:8" x14ac:dyDescent="0.25">
      <c r="B78" s="32">
        <f>IFERROR(IF(Loan_Not_Paid*Values_Entered,Payment_Number,""), "")</f>
        <v>52</v>
      </c>
      <c r="C78" s="19">
        <f>IFERROR(IF(Loan_Not_Paid*Values_Entered,Payment_Date,""), "")</f>
        <v>45726</v>
      </c>
      <c r="D78" s="20">
        <f>IFERROR(IF(Loan_Not_Paid*Values_Entered,Beginning_Balance,""), "")</f>
        <v>1188.0673026690565</v>
      </c>
      <c r="E78" s="20">
        <f>IFERROR(IF(Loan_Not_Paid*Values_Entered,Monthly_Payment,""), "")</f>
        <v>135.32961070599541</v>
      </c>
      <c r="F78" s="20">
        <f>IFERROR(IF(Loan_Not_Paid*Values_Entered,Principal,""), "")</f>
        <v>129.38927419265113</v>
      </c>
      <c r="G78" s="20">
        <f>IFERROR(IF(Loan_Not_Paid*Values_Entered,Interest,""), "")</f>
        <v>5.9403365133442687</v>
      </c>
      <c r="H78" s="33">
        <f>IFERROR(IF(Loan_Not_Paid*Values_Entered,Ending_Balance,""), "")</f>
        <v>1058.6780284764118</v>
      </c>
    </row>
    <row r="79" spans="2:8" x14ac:dyDescent="0.25">
      <c r="B79" s="32">
        <f>IFERROR(IF(Loan_Not_Paid*Values_Entered,Payment_Number,""), "")</f>
        <v>53</v>
      </c>
      <c r="C79" s="19">
        <f>IFERROR(IF(Loan_Not_Paid*Values_Entered,Payment_Date,""), "")</f>
        <v>45757</v>
      </c>
      <c r="D79" s="20">
        <f>IFERROR(IF(Loan_Not_Paid*Values_Entered,Beginning_Balance,""), "")</f>
        <v>1058.6780284764118</v>
      </c>
      <c r="E79" s="20">
        <f>IFERROR(IF(Loan_Not_Paid*Values_Entered,Monthly_Payment,""), "")</f>
        <v>135.32961070599541</v>
      </c>
      <c r="F79" s="20">
        <f>IFERROR(IF(Loan_Not_Paid*Values_Entered,Principal,""), "")</f>
        <v>130.03622056361439</v>
      </c>
      <c r="G79" s="20">
        <f>IFERROR(IF(Loan_Not_Paid*Values_Entered,Interest,""), "")</f>
        <v>5.2933901423810132</v>
      </c>
      <c r="H79" s="33">
        <f>IFERROR(IF(Loan_Not_Paid*Values_Entered,Ending_Balance,""), "")</f>
        <v>928.64180791280069</v>
      </c>
    </row>
    <row r="80" spans="2:8" x14ac:dyDescent="0.25">
      <c r="B80" s="32">
        <f>IFERROR(IF(Loan_Not_Paid*Values_Entered,Payment_Number,""), "")</f>
        <v>54</v>
      </c>
      <c r="C80" s="19">
        <f>IFERROR(IF(Loan_Not_Paid*Values_Entered,Payment_Date,""), "")</f>
        <v>45787</v>
      </c>
      <c r="D80" s="20">
        <f>IFERROR(IF(Loan_Not_Paid*Values_Entered,Beginning_Balance,""), "")</f>
        <v>928.64180791280069</v>
      </c>
      <c r="E80" s="20">
        <f>IFERROR(IF(Loan_Not_Paid*Values_Entered,Monthly_Payment,""), "")</f>
        <v>135.32961070599541</v>
      </c>
      <c r="F80" s="20">
        <f>IFERROR(IF(Loan_Not_Paid*Values_Entered,Principal,""), "")</f>
        <v>130.68640166643246</v>
      </c>
      <c r="G80" s="20">
        <f>IFERROR(IF(Loan_Not_Paid*Values_Entered,Interest,""), "")</f>
        <v>4.6432090395629402</v>
      </c>
      <c r="H80" s="33">
        <f>IFERROR(IF(Loan_Not_Paid*Values_Entered,Ending_Balance,""), "")</f>
        <v>797.95540624637761</v>
      </c>
    </row>
    <row r="81" spans="2:8" x14ac:dyDescent="0.25">
      <c r="B81" s="32">
        <f>IFERROR(IF(Loan_Not_Paid*Values_Entered,Payment_Number,""), "")</f>
        <v>55</v>
      </c>
      <c r="C81" s="19">
        <f>IFERROR(IF(Loan_Not_Paid*Values_Entered,Payment_Date,""), "")</f>
        <v>45818</v>
      </c>
      <c r="D81" s="20">
        <f>IFERROR(IF(Loan_Not_Paid*Values_Entered,Beginning_Balance,""), "")</f>
        <v>797.95540624637761</v>
      </c>
      <c r="E81" s="20">
        <f>IFERROR(IF(Loan_Not_Paid*Values_Entered,Monthly_Payment,""), "")</f>
        <v>135.32961070599541</v>
      </c>
      <c r="F81" s="20">
        <f>IFERROR(IF(Loan_Not_Paid*Values_Entered,Principal,""), "")</f>
        <v>131.33983367476463</v>
      </c>
      <c r="G81" s="20">
        <f>IFERROR(IF(Loan_Not_Paid*Values_Entered,Interest,""), "")</f>
        <v>3.9897770312307785</v>
      </c>
      <c r="H81" s="33">
        <f>IFERROR(IF(Loan_Not_Paid*Values_Entered,Ending_Balance,""), "")</f>
        <v>666.61557257161439</v>
      </c>
    </row>
    <row r="82" spans="2:8" x14ac:dyDescent="0.25">
      <c r="B82" s="32">
        <f>IFERROR(IF(Loan_Not_Paid*Values_Entered,Payment_Number,""), "")</f>
        <v>56</v>
      </c>
      <c r="C82" s="19">
        <f>IFERROR(IF(Loan_Not_Paid*Values_Entered,Payment_Date,""), "")</f>
        <v>45848</v>
      </c>
      <c r="D82" s="20">
        <f>IFERROR(IF(Loan_Not_Paid*Values_Entered,Beginning_Balance,""), "")</f>
        <v>666.61557257161439</v>
      </c>
      <c r="E82" s="20">
        <f>IFERROR(IF(Loan_Not_Paid*Values_Entered,Monthly_Payment,""), "")</f>
        <v>135.32961070599541</v>
      </c>
      <c r="F82" s="20">
        <f>IFERROR(IF(Loan_Not_Paid*Values_Entered,Principal,""), "")</f>
        <v>131.99653284313845</v>
      </c>
      <c r="G82" s="20">
        <f>IFERROR(IF(Loan_Not_Paid*Values_Entered,Interest,""), "")</f>
        <v>3.3330778628569551</v>
      </c>
      <c r="H82" s="33">
        <f>IFERROR(IF(Loan_Not_Paid*Values_Entered,Ending_Balance,""), "")</f>
        <v>534.61903972847722</v>
      </c>
    </row>
    <row r="83" spans="2:8" x14ac:dyDescent="0.25">
      <c r="B83" s="32">
        <f>IFERROR(IF(Loan_Not_Paid*Values_Entered,Payment_Number,""), "")</f>
        <v>57</v>
      </c>
      <c r="C83" s="19">
        <f>IFERROR(IF(Loan_Not_Paid*Values_Entered,Payment_Date,""), "")</f>
        <v>45879</v>
      </c>
      <c r="D83" s="20">
        <f>IFERROR(IF(Loan_Not_Paid*Values_Entered,Beginning_Balance,""), "")</f>
        <v>534.61903972847722</v>
      </c>
      <c r="E83" s="20">
        <f>IFERROR(IF(Loan_Not_Paid*Values_Entered,Monthly_Payment,""), "")</f>
        <v>135.32961070599541</v>
      </c>
      <c r="F83" s="20">
        <f>IFERROR(IF(Loan_Not_Paid*Values_Entered,Principal,""), "")</f>
        <v>132.65651550735413</v>
      </c>
      <c r="G83" s="20">
        <f>IFERROR(IF(Loan_Not_Paid*Values_Entered,Interest,""), "")</f>
        <v>2.6730951986412625</v>
      </c>
      <c r="H83" s="33">
        <f>IFERROR(IF(Loan_Not_Paid*Values_Entered,Ending_Balance,""), "")</f>
        <v>401.96252422112957</v>
      </c>
    </row>
    <row r="84" spans="2:8" x14ac:dyDescent="0.25">
      <c r="B84" s="32">
        <f>IFERROR(IF(Loan_Not_Paid*Values_Entered,Payment_Number,""), "")</f>
        <v>58</v>
      </c>
      <c r="C84" s="19">
        <f>IFERROR(IF(Loan_Not_Paid*Values_Entered,Payment_Date,""), "")</f>
        <v>45910</v>
      </c>
      <c r="D84" s="20">
        <f>IFERROR(IF(Loan_Not_Paid*Values_Entered,Beginning_Balance,""), "")</f>
        <v>401.96252422112957</v>
      </c>
      <c r="E84" s="20">
        <f>IFERROR(IF(Loan_Not_Paid*Values_Entered,Monthly_Payment,""), "")</f>
        <v>135.32961070599541</v>
      </c>
      <c r="F84" s="20">
        <f>IFERROR(IF(Loan_Not_Paid*Values_Entered,Principal,""), "")</f>
        <v>133.31979808489092</v>
      </c>
      <c r="G84" s="20">
        <f>IFERROR(IF(Loan_Not_Paid*Values_Entered,Interest,""), "")</f>
        <v>2.0098126211044915</v>
      </c>
      <c r="H84" s="33">
        <f>IFERROR(IF(Loan_Not_Paid*Values_Entered,Ending_Balance,""), "")</f>
        <v>268.64272613624416</v>
      </c>
    </row>
    <row r="85" spans="2:8" x14ac:dyDescent="0.25">
      <c r="B85" s="32">
        <f>IFERROR(IF(Loan_Not_Paid*Values_Entered,Payment_Number,""), "")</f>
        <v>59</v>
      </c>
      <c r="C85" s="19">
        <f>IFERROR(IF(Loan_Not_Paid*Values_Entered,Payment_Date,""), "")</f>
        <v>45940</v>
      </c>
      <c r="D85" s="20">
        <f>IFERROR(IF(Loan_Not_Paid*Values_Entered,Beginning_Balance,""), "")</f>
        <v>268.64272613624416</v>
      </c>
      <c r="E85" s="20">
        <f>IFERROR(IF(Loan_Not_Paid*Values_Entered,Monthly_Payment,""), "")</f>
        <v>135.32961070599541</v>
      </c>
      <c r="F85" s="20">
        <f>IFERROR(IF(Loan_Not_Paid*Values_Entered,Principal,""), "")</f>
        <v>133.98639707531535</v>
      </c>
      <c r="G85" s="20">
        <f>IFERROR(IF(Loan_Not_Paid*Values_Entered,Interest,""), "")</f>
        <v>1.3432136306800369</v>
      </c>
      <c r="H85" s="33">
        <f>IFERROR(IF(Loan_Not_Paid*Values_Entered,Ending_Balance,""), "")</f>
        <v>134.65632906093379</v>
      </c>
    </row>
    <row r="86" spans="2:8" ht="14.4" thickBot="1" x14ac:dyDescent="0.3">
      <c r="B86" s="34">
        <f>IFERROR(IF(Loan_Not_Paid*Values_Entered,Payment_Number,""), "")</f>
        <v>60</v>
      </c>
      <c r="C86" s="35">
        <f>IFERROR(IF(Loan_Not_Paid*Values_Entered,Payment_Date,""), "")</f>
        <v>45971</v>
      </c>
      <c r="D86" s="36">
        <f>IFERROR(IF(Loan_Not_Paid*Values_Entered,Beginning_Balance,""), "")</f>
        <v>134.65632906093379</v>
      </c>
      <c r="E86" s="36">
        <f>IFERROR(IF(Loan_Not_Paid*Values_Entered,Monthly_Payment,""), "")</f>
        <v>135.32961070599541</v>
      </c>
      <c r="F86" s="36">
        <f>IFERROR(IF(Loan_Not_Paid*Values_Entered,Principal,""), "")</f>
        <v>134.65632906069195</v>
      </c>
      <c r="G86" s="36">
        <f>IFERROR(IF(Loan_Not_Paid*Values_Entered,Interest,""), "")</f>
        <v>0.67328164530345991</v>
      </c>
      <c r="H86" s="37">
        <f>IFERROR(IF(Loan_Not_Paid*Values_Entered,Ending_Balance,""), "")</f>
        <v>2.4920154828578234E-10</v>
      </c>
    </row>
    <row r="87" spans="2:8" x14ac:dyDescent="0.25">
      <c r="B87" s="43" t="str">
        <f>IFERROR(IF(Loan_Not_Paid*Values_Entered,Payment_Number,""), "")</f>
        <v/>
      </c>
      <c r="C87" s="44" t="str">
        <f>IFERROR(IF(Loan_Not_Paid*Values_Entered,Payment_Date,""), "")</f>
        <v/>
      </c>
      <c r="D87" s="45" t="str">
        <f>IFERROR(IF(Loan_Not_Paid*Values_Entered,Beginning_Balance,""), "")</f>
        <v/>
      </c>
      <c r="E87" s="45" t="str">
        <f>IFERROR(IF(Loan_Not_Paid*Values_Entered,Monthly_Payment,""), "")</f>
        <v/>
      </c>
      <c r="F87" s="45" t="str">
        <f>IFERROR(IF(Loan_Not_Paid*Values_Entered,Principal,""), "")</f>
        <v/>
      </c>
      <c r="G87" s="45" t="str">
        <f>IFERROR(IF(Loan_Not_Paid*Values_Entered,Interest,""), "")</f>
        <v/>
      </c>
      <c r="H87" s="45" t="str">
        <f>IFERROR(IF(Loan_Not_Paid*Values_Entered,Ending_Balance,""), "")</f>
        <v/>
      </c>
    </row>
    <row r="88" spans="2:8" x14ac:dyDescent="0.25">
      <c r="B88" s="43" t="str">
        <f>IFERROR(IF(Loan_Not_Paid*Values_Entered,Payment_Number,""), "")</f>
        <v/>
      </c>
      <c r="C88" s="44" t="str">
        <f>IFERROR(IF(Loan_Not_Paid*Values_Entered,Payment_Date,""), "")</f>
        <v/>
      </c>
      <c r="D88" s="45" t="str">
        <f>IFERROR(IF(Loan_Not_Paid*Values_Entered,Beginning_Balance,""), "")</f>
        <v/>
      </c>
      <c r="E88" s="45" t="str">
        <f>IFERROR(IF(Loan_Not_Paid*Values_Entered,Monthly_Payment,""), "")</f>
        <v/>
      </c>
      <c r="F88" s="45" t="str">
        <f>IFERROR(IF(Loan_Not_Paid*Values_Entered,Principal,""), "")</f>
        <v/>
      </c>
      <c r="G88" s="45" t="str">
        <f>IFERROR(IF(Loan_Not_Paid*Values_Entered,Interest,""), "")</f>
        <v/>
      </c>
      <c r="H88" s="45" t="str">
        <f>IFERROR(IF(Loan_Not_Paid*Values_Entered,Ending_Balance,""), "")</f>
        <v/>
      </c>
    </row>
    <row r="89" spans="2:8" x14ac:dyDescent="0.25">
      <c r="B89" s="43" t="str">
        <f>IFERROR(IF(Loan_Not_Paid*Values_Entered,Payment_Number,""), "")</f>
        <v/>
      </c>
      <c r="C89" s="44" t="str">
        <f>IFERROR(IF(Loan_Not_Paid*Values_Entered,Payment_Date,""), "")</f>
        <v/>
      </c>
      <c r="D89" s="45" t="str">
        <f>IFERROR(IF(Loan_Not_Paid*Values_Entered,Beginning_Balance,""), "")</f>
        <v/>
      </c>
      <c r="E89" s="45" t="str">
        <f>IFERROR(IF(Loan_Not_Paid*Values_Entered,Monthly_Payment,""), "")</f>
        <v/>
      </c>
      <c r="F89" s="45" t="str">
        <f>IFERROR(IF(Loan_Not_Paid*Values_Entered,Principal,""), "")</f>
        <v/>
      </c>
      <c r="G89" s="45" t="str">
        <f>IFERROR(IF(Loan_Not_Paid*Values_Entered,Interest,""), "")</f>
        <v/>
      </c>
      <c r="H89" s="45" t="str">
        <f>IFERROR(IF(Loan_Not_Paid*Values_Entered,Ending_Balance,""), "")</f>
        <v/>
      </c>
    </row>
    <row r="90" spans="2:8" x14ac:dyDescent="0.25">
      <c r="B90" s="43" t="str">
        <f>IFERROR(IF(Loan_Not_Paid*Values_Entered,Payment_Number,""), "")</f>
        <v/>
      </c>
      <c r="C90" s="44" t="str">
        <f>IFERROR(IF(Loan_Not_Paid*Values_Entered,Payment_Date,""), "")</f>
        <v/>
      </c>
      <c r="D90" s="45" t="str">
        <f>IFERROR(IF(Loan_Not_Paid*Values_Entered,Beginning_Balance,""), "")</f>
        <v/>
      </c>
      <c r="E90" s="45" t="str">
        <f>IFERROR(IF(Loan_Not_Paid*Values_Entered,Monthly_Payment,""), "")</f>
        <v/>
      </c>
      <c r="F90" s="45" t="str">
        <f>IFERROR(IF(Loan_Not_Paid*Values_Entered,Principal,""), "")</f>
        <v/>
      </c>
      <c r="G90" s="45" t="str">
        <f>IFERROR(IF(Loan_Not_Paid*Values_Entered,Interest,""), "")</f>
        <v/>
      </c>
      <c r="H90" s="45" t="str">
        <f>IFERROR(IF(Loan_Not_Paid*Values_Entered,Ending_Balance,""), "")</f>
        <v/>
      </c>
    </row>
    <row r="91" spans="2:8" x14ac:dyDescent="0.25">
      <c r="B91" s="43" t="str">
        <f>IFERROR(IF(Loan_Not_Paid*Values_Entered,Payment_Number,""), "")</f>
        <v/>
      </c>
      <c r="C91" s="44" t="str">
        <f>IFERROR(IF(Loan_Not_Paid*Values_Entered,Payment_Date,""), "")</f>
        <v/>
      </c>
      <c r="D91" s="45" t="str">
        <f>IFERROR(IF(Loan_Not_Paid*Values_Entered,Beginning_Balance,""), "")</f>
        <v/>
      </c>
      <c r="E91" s="45" t="str">
        <f>IFERROR(IF(Loan_Not_Paid*Values_Entered,Monthly_Payment,""), "")</f>
        <v/>
      </c>
      <c r="F91" s="45" t="str">
        <f>IFERROR(IF(Loan_Not_Paid*Values_Entered,Principal,""), "")</f>
        <v/>
      </c>
      <c r="G91" s="45" t="str">
        <f>IFERROR(IF(Loan_Not_Paid*Values_Entered,Interest,""), "")</f>
        <v/>
      </c>
      <c r="H91" s="45" t="str">
        <f>IFERROR(IF(Loan_Not_Paid*Values_Entered,Ending_Balance,""), "")</f>
        <v/>
      </c>
    </row>
    <row r="92" spans="2:8" x14ac:dyDescent="0.25">
      <c r="B92" s="43" t="str">
        <f>IFERROR(IF(Loan_Not_Paid*Values_Entered,Payment_Number,""), "")</f>
        <v/>
      </c>
      <c r="C92" s="44" t="str">
        <f>IFERROR(IF(Loan_Not_Paid*Values_Entered,Payment_Date,""), "")</f>
        <v/>
      </c>
      <c r="D92" s="45" t="str">
        <f>IFERROR(IF(Loan_Not_Paid*Values_Entered,Beginning_Balance,""), "")</f>
        <v/>
      </c>
      <c r="E92" s="45" t="str">
        <f>IFERROR(IF(Loan_Not_Paid*Values_Entered,Monthly_Payment,""), "")</f>
        <v/>
      </c>
      <c r="F92" s="45" t="str">
        <f>IFERROR(IF(Loan_Not_Paid*Values_Entered,Principal,""), "")</f>
        <v/>
      </c>
      <c r="G92" s="45" t="str">
        <f>IFERROR(IF(Loan_Not_Paid*Values_Entered,Interest,""), "")</f>
        <v/>
      </c>
      <c r="H92" s="45" t="str">
        <f>IFERROR(IF(Loan_Not_Paid*Values_Entered,Ending_Balance,""), "")</f>
        <v/>
      </c>
    </row>
    <row r="93" spans="2:8" x14ac:dyDescent="0.25">
      <c r="B93" s="43" t="str">
        <f>IFERROR(IF(Loan_Not_Paid*Values_Entered,Payment_Number,""), "")</f>
        <v/>
      </c>
      <c r="C93" s="44" t="str">
        <f>IFERROR(IF(Loan_Not_Paid*Values_Entered,Payment_Date,""), "")</f>
        <v/>
      </c>
      <c r="D93" s="45" t="str">
        <f>IFERROR(IF(Loan_Not_Paid*Values_Entered,Beginning_Balance,""), "")</f>
        <v/>
      </c>
      <c r="E93" s="45" t="str">
        <f>IFERROR(IF(Loan_Not_Paid*Values_Entered,Monthly_Payment,""), "")</f>
        <v/>
      </c>
      <c r="F93" s="45" t="str">
        <f>IFERROR(IF(Loan_Not_Paid*Values_Entered,Principal,""), "")</f>
        <v/>
      </c>
      <c r="G93" s="45" t="str">
        <f>IFERROR(IF(Loan_Not_Paid*Values_Entered,Interest,""), "")</f>
        <v/>
      </c>
      <c r="H93" s="45" t="str">
        <f>IFERROR(IF(Loan_Not_Paid*Values_Entered,Ending_Balance,""), "")</f>
        <v/>
      </c>
    </row>
    <row r="94" spans="2:8" x14ac:dyDescent="0.25">
      <c r="B94" s="43" t="str">
        <f>IFERROR(IF(Loan_Not_Paid*Values_Entered,Payment_Number,""), "")</f>
        <v/>
      </c>
      <c r="C94" s="44" t="str">
        <f>IFERROR(IF(Loan_Not_Paid*Values_Entered,Payment_Date,""), "")</f>
        <v/>
      </c>
      <c r="D94" s="45" t="str">
        <f>IFERROR(IF(Loan_Not_Paid*Values_Entered,Beginning_Balance,""), "")</f>
        <v/>
      </c>
      <c r="E94" s="45" t="str">
        <f>IFERROR(IF(Loan_Not_Paid*Values_Entered,Monthly_Payment,""), "")</f>
        <v/>
      </c>
      <c r="F94" s="45" t="str">
        <f>IFERROR(IF(Loan_Not_Paid*Values_Entered,Principal,""), "")</f>
        <v/>
      </c>
      <c r="G94" s="45" t="str">
        <f>IFERROR(IF(Loan_Not_Paid*Values_Entered,Interest,""), "")</f>
        <v/>
      </c>
      <c r="H94" s="45" t="str">
        <f>IFERROR(IF(Loan_Not_Paid*Values_Entered,Ending_Balance,""), "")</f>
        <v/>
      </c>
    </row>
    <row r="95" spans="2:8" x14ac:dyDescent="0.25">
      <c r="B95" s="43" t="str">
        <f>IFERROR(IF(Loan_Not_Paid*Values_Entered,Payment_Number,""), "")</f>
        <v/>
      </c>
      <c r="C95" s="44" t="str">
        <f>IFERROR(IF(Loan_Not_Paid*Values_Entered,Payment_Date,""), "")</f>
        <v/>
      </c>
      <c r="D95" s="45" t="str">
        <f>IFERROR(IF(Loan_Not_Paid*Values_Entered,Beginning_Balance,""), "")</f>
        <v/>
      </c>
      <c r="E95" s="45" t="str">
        <f>IFERROR(IF(Loan_Not_Paid*Values_Entered,Monthly_Payment,""), "")</f>
        <v/>
      </c>
      <c r="F95" s="45" t="str">
        <f>IFERROR(IF(Loan_Not_Paid*Values_Entered,Principal,""), "")</f>
        <v/>
      </c>
      <c r="G95" s="45" t="str">
        <f>IFERROR(IF(Loan_Not_Paid*Values_Entered,Interest,""), "")</f>
        <v/>
      </c>
      <c r="H95" s="45" t="str">
        <f>IFERROR(IF(Loan_Not_Paid*Values_Entered,Ending_Balance,""), "")</f>
        <v/>
      </c>
    </row>
    <row r="96" spans="2:8" x14ac:dyDescent="0.25">
      <c r="B96" s="43" t="str">
        <f>IFERROR(IF(Loan_Not_Paid*Values_Entered,Payment_Number,""), "")</f>
        <v/>
      </c>
      <c r="C96" s="44" t="str">
        <f>IFERROR(IF(Loan_Not_Paid*Values_Entered,Payment_Date,""), "")</f>
        <v/>
      </c>
      <c r="D96" s="45" t="str">
        <f>IFERROR(IF(Loan_Not_Paid*Values_Entered,Beginning_Balance,""), "")</f>
        <v/>
      </c>
      <c r="E96" s="45" t="str">
        <f>IFERROR(IF(Loan_Not_Paid*Values_Entered,Monthly_Payment,""), "")</f>
        <v/>
      </c>
      <c r="F96" s="45" t="str">
        <f>IFERROR(IF(Loan_Not_Paid*Values_Entered,Principal,""), "")</f>
        <v/>
      </c>
      <c r="G96" s="45" t="str">
        <f>IFERROR(IF(Loan_Not_Paid*Values_Entered,Interest,""), "")</f>
        <v/>
      </c>
      <c r="H96" s="45" t="str">
        <f>IFERROR(IF(Loan_Not_Paid*Values_Entered,Ending_Balance,""), "")</f>
        <v/>
      </c>
    </row>
    <row r="97" spans="2:8" x14ac:dyDescent="0.25">
      <c r="B97" s="43" t="str">
        <f>IFERROR(IF(Loan_Not_Paid*Values_Entered,Payment_Number,""), "")</f>
        <v/>
      </c>
      <c r="C97" s="44" t="str">
        <f>IFERROR(IF(Loan_Not_Paid*Values_Entered,Payment_Date,""), "")</f>
        <v/>
      </c>
      <c r="D97" s="45" t="str">
        <f>IFERROR(IF(Loan_Not_Paid*Values_Entered,Beginning_Balance,""), "")</f>
        <v/>
      </c>
      <c r="E97" s="45" t="str">
        <f>IFERROR(IF(Loan_Not_Paid*Values_Entered,Monthly_Payment,""), "")</f>
        <v/>
      </c>
      <c r="F97" s="45" t="str">
        <f>IFERROR(IF(Loan_Not_Paid*Values_Entered,Principal,""), "")</f>
        <v/>
      </c>
      <c r="G97" s="45" t="str">
        <f>IFERROR(IF(Loan_Not_Paid*Values_Entered,Interest,""), "")</f>
        <v/>
      </c>
      <c r="H97" s="45" t="str">
        <f>IFERROR(IF(Loan_Not_Paid*Values_Entered,Ending_Balance,""), "")</f>
        <v/>
      </c>
    </row>
    <row r="98" spans="2:8" x14ac:dyDescent="0.25">
      <c r="B98" s="43" t="str">
        <f>IFERROR(IF(Loan_Not_Paid*Values_Entered,Payment_Number,""), "")</f>
        <v/>
      </c>
      <c r="C98" s="44" t="str">
        <f>IFERROR(IF(Loan_Not_Paid*Values_Entered,Payment_Date,""), "")</f>
        <v/>
      </c>
      <c r="D98" s="45" t="str">
        <f>IFERROR(IF(Loan_Not_Paid*Values_Entered,Beginning_Balance,""), "")</f>
        <v/>
      </c>
      <c r="E98" s="45" t="str">
        <f>IFERROR(IF(Loan_Not_Paid*Values_Entered,Monthly_Payment,""), "")</f>
        <v/>
      </c>
      <c r="F98" s="45" t="str">
        <f>IFERROR(IF(Loan_Not_Paid*Values_Entered,Principal,""), "")</f>
        <v/>
      </c>
      <c r="G98" s="45" t="str">
        <f>IFERROR(IF(Loan_Not_Paid*Values_Entered,Interest,""), "")</f>
        <v/>
      </c>
      <c r="H98" s="45" t="str">
        <f>IFERROR(IF(Loan_Not_Paid*Values_Entered,Ending_Balance,""), "")</f>
        <v/>
      </c>
    </row>
    <row r="99" spans="2:8" x14ac:dyDescent="0.25">
      <c r="B99" s="43" t="str">
        <f>IFERROR(IF(Loan_Not_Paid*Values_Entered,Payment_Number,""), "")</f>
        <v/>
      </c>
      <c r="C99" s="44" t="str">
        <f>IFERROR(IF(Loan_Not_Paid*Values_Entered,Payment_Date,""), "")</f>
        <v/>
      </c>
      <c r="D99" s="45" t="str">
        <f>IFERROR(IF(Loan_Not_Paid*Values_Entered,Beginning_Balance,""), "")</f>
        <v/>
      </c>
      <c r="E99" s="45" t="str">
        <f>IFERROR(IF(Loan_Not_Paid*Values_Entered,Monthly_Payment,""), "")</f>
        <v/>
      </c>
      <c r="F99" s="45" t="str">
        <f>IFERROR(IF(Loan_Not_Paid*Values_Entered,Principal,""), "")</f>
        <v/>
      </c>
      <c r="G99" s="45" t="str">
        <f>IFERROR(IF(Loan_Not_Paid*Values_Entered,Interest,""), "")</f>
        <v/>
      </c>
      <c r="H99" s="45" t="str">
        <f>IFERROR(IF(Loan_Not_Paid*Values_Entered,Ending_Balance,""), "")</f>
        <v/>
      </c>
    </row>
    <row r="100" spans="2:8" x14ac:dyDescent="0.25">
      <c r="B100" s="43" t="str">
        <f>IFERROR(IF(Loan_Not_Paid*Values_Entered,Payment_Number,""), "")</f>
        <v/>
      </c>
      <c r="C100" s="44" t="str">
        <f>IFERROR(IF(Loan_Not_Paid*Values_Entered,Payment_Date,""), "")</f>
        <v/>
      </c>
      <c r="D100" s="45" t="str">
        <f>IFERROR(IF(Loan_Not_Paid*Values_Entered,Beginning_Balance,""), "")</f>
        <v/>
      </c>
      <c r="E100" s="45" t="str">
        <f>IFERROR(IF(Loan_Not_Paid*Values_Entered,Monthly_Payment,""), "")</f>
        <v/>
      </c>
      <c r="F100" s="45" t="str">
        <f>IFERROR(IF(Loan_Not_Paid*Values_Entered,Principal,""), "")</f>
        <v/>
      </c>
      <c r="G100" s="45" t="str">
        <f>IFERROR(IF(Loan_Not_Paid*Values_Entered,Interest,""), "")</f>
        <v/>
      </c>
      <c r="H100" s="45" t="str">
        <f>IFERROR(IF(Loan_Not_Paid*Values_Entered,Ending_Balance,""), "")</f>
        <v/>
      </c>
    </row>
    <row r="101" spans="2:8" x14ac:dyDescent="0.25">
      <c r="B101" s="43" t="str">
        <f>IFERROR(IF(Loan_Not_Paid*Values_Entered,Payment_Number,""), "")</f>
        <v/>
      </c>
      <c r="C101" s="44" t="str">
        <f>IFERROR(IF(Loan_Not_Paid*Values_Entered,Payment_Date,""), "")</f>
        <v/>
      </c>
      <c r="D101" s="45" t="str">
        <f>IFERROR(IF(Loan_Not_Paid*Values_Entered,Beginning_Balance,""), "")</f>
        <v/>
      </c>
      <c r="E101" s="45" t="str">
        <f>IFERROR(IF(Loan_Not_Paid*Values_Entered,Monthly_Payment,""), "")</f>
        <v/>
      </c>
      <c r="F101" s="45" t="str">
        <f>IFERROR(IF(Loan_Not_Paid*Values_Entered,Principal,""), "")</f>
        <v/>
      </c>
      <c r="G101" s="45" t="str">
        <f>IFERROR(IF(Loan_Not_Paid*Values_Entered,Interest,""), "")</f>
        <v/>
      </c>
      <c r="H101" s="45" t="str">
        <f>IFERROR(IF(Loan_Not_Paid*Values_Entered,Ending_Balance,""), "")</f>
        <v/>
      </c>
    </row>
    <row r="102" spans="2:8" x14ac:dyDescent="0.25">
      <c r="B102" s="43" t="str">
        <f>IFERROR(IF(Loan_Not_Paid*Values_Entered,Payment_Number,""), "")</f>
        <v/>
      </c>
      <c r="C102" s="44" t="str">
        <f>IFERROR(IF(Loan_Not_Paid*Values_Entered,Payment_Date,""), "")</f>
        <v/>
      </c>
      <c r="D102" s="45" t="str">
        <f>IFERROR(IF(Loan_Not_Paid*Values_Entered,Beginning_Balance,""), "")</f>
        <v/>
      </c>
      <c r="E102" s="45" t="str">
        <f>IFERROR(IF(Loan_Not_Paid*Values_Entered,Monthly_Payment,""), "")</f>
        <v/>
      </c>
      <c r="F102" s="45" t="str">
        <f>IFERROR(IF(Loan_Not_Paid*Values_Entered,Principal,""), "")</f>
        <v/>
      </c>
      <c r="G102" s="45" t="str">
        <f>IFERROR(IF(Loan_Not_Paid*Values_Entered,Interest,""), "")</f>
        <v/>
      </c>
      <c r="H102" s="45" t="str">
        <f>IFERROR(IF(Loan_Not_Paid*Values_Entered,Ending_Balance,""), "")</f>
        <v/>
      </c>
    </row>
    <row r="103" spans="2:8" x14ac:dyDescent="0.25">
      <c r="B103" s="43" t="str">
        <f>IFERROR(IF(Loan_Not_Paid*Values_Entered,Payment_Number,""), "")</f>
        <v/>
      </c>
      <c r="C103" s="44" t="str">
        <f>IFERROR(IF(Loan_Not_Paid*Values_Entered,Payment_Date,""), "")</f>
        <v/>
      </c>
      <c r="D103" s="45" t="str">
        <f>IFERROR(IF(Loan_Not_Paid*Values_Entered,Beginning_Balance,""), "")</f>
        <v/>
      </c>
      <c r="E103" s="45" t="str">
        <f>IFERROR(IF(Loan_Not_Paid*Values_Entered,Monthly_Payment,""), "")</f>
        <v/>
      </c>
      <c r="F103" s="45" t="str">
        <f>IFERROR(IF(Loan_Not_Paid*Values_Entered,Principal,""), "")</f>
        <v/>
      </c>
      <c r="G103" s="45" t="str">
        <f>IFERROR(IF(Loan_Not_Paid*Values_Entered,Interest,""), "")</f>
        <v/>
      </c>
      <c r="H103" s="45" t="str">
        <f>IFERROR(IF(Loan_Not_Paid*Values_Entered,Ending_Balance,""), "")</f>
        <v/>
      </c>
    </row>
    <row r="104" spans="2:8" x14ac:dyDescent="0.25">
      <c r="B104" s="43" t="str">
        <f>IFERROR(IF(Loan_Not_Paid*Values_Entered,Payment_Number,""), "")</f>
        <v/>
      </c>
      <c r="C104" s="44" t="str">
        <f>IFERROR(IF(Loan_Not_Paid*Values_Entered,Payment_Date,""), "")</f>
        <v/>
      </c>
      <c r="D104" s="45" t="str">
        <f>IFERROR(IF(Loan_Not_Paid*Values_Entered,Beginning_Balance,""), "")</f>
        <v/>
      </c>
      <c r="E104" s="45" t="str">
        <f>IFERROR(IF(Loan_Not_Paid*Values_Entered,Monthly_Payment,""), "")</f>
        <v/>
      </c>
      <c r="F104" s="45" t="str">
        <f>IFERROR(IF(Loan_Not_Paid*Values_Entered,Principal,""), "")</f>
        <v/>
      </c>
      <c r="G104" s="45" t="str">
        <f>IFERROR(IF(Loan_Not_Paid*Values_Entered,Interest,""), "")</f>
        <v/>
      </c>
      <c r="H104" s="45" t="str">
        <f>IFERROR(IF(Loan_Not_Paid*Values_Entered,Ending_Balance,""), "")</f>
        <v/>
      </c>
    </row>
    <row r="105" spans="2:8" x14ac:dyDescent="0.25">
      <c r="B105" s="43" t="str">
        <f>IFERROR(IF(Loan_Not_Paid*Values_Entered,Payment_Number,""), "")</f>
        <v/>
      </c>
      <c r="C105" s="44" t="str">
        <f>IFERROR(IF(Loan_Not_Paid*Values_Entered,Payment_Date,""), "")</f>
        <v/>
      </c>
      <c r="D105" s="45" t="str">
        <f>IFERROR(IF(Loan_Not_Paid*Values_Entered,Beginning_Balance,""), "")</f>
        <v/>
      </c>
      <c r="E105" s="45" t="str">
        <f>IFERROR(IF(Loan_Not_Paid*Values_Entered,Monthly_Payment,""), "")</f>
        <v/>
      </c>
      <c r="F105" s="45" t="str">
        <f>IFERROR(IF(Loan_Not_Paid*Values_Entered,Principal,""), "")</f>
        <v/>
      </c>
      <c r="G105" s="45" t="str">
        <f>IFERROR(IF(Loan_Not_Paid*Values_Entered,Interest,""), "")</f>
        <v/>
      </c>
      <c r="H105" s="45" t="str">
        <f>IFERROR(IF(Loan_Not_Paid*Values_Entered,Ending_Balance,""), "")</f>
        <v/>
      </c>
    </row>
    <row r="106" spans="2:8" x14ac:dyDescent="0.25">
      <c r="B106" s="43" t="str">
        <f>IFERROR(IF(Loan_Not_Paid*Values_Entered,Payment_Number,""), "")</f>
        <v/>
      </c>
      <c r="C106" s="44" t="str">
        <f>IFERROR(IF(Loan_Not_Paid*Values_Entered,Payment_Date,""), "")</f>
        <v/>
      </c>
      <c r="D106" s="45" t="str">
        <f>IFERROR(IF(Loan_Not_Paid*Values_Entered,Beginning_Balance,""), "")</f>
        <v/>
      </c>
      <c r="E106" s="45" t="str">
        <f>IFERROR(IF(Loan_Not_Paid*Values_Entered,Monthly_Payment,""), "")</f>
        <v/>
      </c>
      <c r="F106" s="45" t="str">
        <f>IFERROR(IF(Loan_Not_Paid*Values_Entered,Principal,""), "")</f>
        <v/>
      </c>
      <c r="G106" s="45" t="str">
        <f>IFERROR(IF(Loan_Not_Paid*Values_Entered,Interest,""), "")</f>
        <v/>
      </c>
      <c r="H106" s="45" t="str">
        <f>IFERROR(IF(Loan_Not_Paid*Values_Entered,Ending_Balance,""), "")</f>
        <v/>
      </c>
    </row>
    <row r="107" spans="2:8" x14ac:dyDescent="0.25">
      <c r="B107" s="43" t="str">
        <f>IFERROR(IF(Loan_Not_Paid*Values_Entered,Payment_Number,""), "")</f>
        <v/>
      </c>
      <c r="C107" s="44" t="str">
        <f>IFERROR(IF(Loan_Not_Paid*Values_Entered,Payment_Date,""), "")</f>
        <v/>
      </c>
      <c r="D107" s="45" t="str">
        <f>IFERROR(IF(Loan_Not_Paid*Values_Entered,Beginning_Balance,""), "")</f>
        <v/>
      </c>
      <c r="E107" s="45" t="str">
        <f>IFERROR(IF(Loan_Not_Paid*Values_Entered,Monthly_Payment,""), "")</f>
        <v/>
      </c>
      <c r="F107" s="45" t="str">
        <f>IFERROR(IF(Loan_Not_Paid*Values_Entered,Principal,""), "")</f>
        <v/>
      </c>
      <c r="G107" s="45" t="str">
        <f>IFERROR(IF(Loan_Not_Paid*Values_Entered,Interest,""), "")</f>
        <v/>
      </c>
      <c r="H107" s="45" t="str">
        <f>IFERROR(IF(Loan_Not_Paid*Values_Entered,Ending_Balance,""), "")</f>
        <v/>
      </c>
    </row>
    <row r="108" spans="2:8" x14ac:dyDescent="0.25">
      <c r="B108" s="43" t="str">
        <f>IFERROR(IF(Loan_Not_Paid*Values_Entered,Payment_Number,""), "")</f>
        <v/>
      </c>
      <c r="C108" s="44" t="str">
        <f>IFERROR(IF(Loan_Not_Paid*Values_Entered,Payment_Date,""), "")</f>
        <v/>
      </c>
      <c r="D108" s="45" t="str">
        <f>IFERROR(IF(Loan_Not_Paid*Values_Entered,Beginning_Balance,""), "")</f>
        <v/>
      </c>
      <c r="E108" s="45" t="str">
        <f>IFERROR(IF(Loan_Not_Paid*Values_Entered,Monthly_Payment,""), "")</f>
        <v/>
      </c>
      <c r="F108" s="45" t="str">
        <f>IFERROR(IF(Loan_Not_Paid*Values_Entered,Principal,""), "")</f>
        <v/>
      </c>
      <c r="G108" s="45" t="str">
        <f>IFERROR(IF(Loan_Not_Paid*Values_Entered,Interest,""), "")</f>
        <v/>
      </c>
      <c r="H108" s="45" t="str">
        <f>IFERROR(IF(Loan_Not_Paid*Values_Entered,Ending_Balance,""), "")</f>
        <v/>
      </c>
    </row>
    <row r="109" spans="2:8" x14ac:dyDescent="0.25">
      <c r="B109" s="43" t="str">
        <f>IFERROR(IF(Loan_Not_Paid*Values_Entered,Payment_Number,""), "")</f>
        <v/>
      </c>
      <c r="C109" s="44" t="str">
        <f>IFERROR(IF(Loan_Not_Paid*Values_Entered,Payment_Date,""), "")</f>
        <v/>
      </c>
      <c r="D109" s="45" t="str">
        <f>IFERROR(IF(Loan_Not_Paid*Values_Entered,Beginning_Balance,""), "")</f>
        <v/>
      </c>
      <c r="E109" s="45" t="str">
        <f>IFERROR(IF(Loan_Not_Paid*Values_Entered,Monthly_Payment,""), "")</f>
        <v/>
      </c>
      <c r="F109" s="45" t="str">
        <f>IFERROR(IF(Loan_Not_Paid*Values_Entered,Principal,""), "")</f>
        <v/>
      </c>
      <c r="G109" s="45" t="str">
        <f>IFERROR(IF(Loan_Not_Paid*Values_Entered,Interest,""), "")</f>
        <v/>
      </c>
      <c r="H109" s="45" t="str">
        <f>IFERROR(IF(Loan_Not_Paid*Values_Entered,Ending_Balance,""), "")</f>
        <v/>
      </c>
    </row>
    <row r="110" spans="2:8" x14ac:dyDescent="0.25">
      <c r="B110" s="43" t="str">
        <f>IFERROR(IF(Loan_Not_Paid*Values_Entered,Payment_Number,""), "")</f>
        <v/>
      </c>
      <c r="C110" s="44" t="str">
        <f>IFERROR(IF(Loan_Not_Paid*Values_Entered,Payment_Date,""), "")</f>
        <v/>
      </c>
      <c r="D110" s="45" t="str">
        <f>IFERROR(IF(Loan_Not_Paid*Values_Entered,Beginning_Balance,""), "")</f>
        <v/>
      </c>
      <c r="E110" s="45" t="str">
        <f>IFERROR(IF(Loan_Not_Paid*Values_Entered,Monthly_Payment,""), "")</f>
        <v/>
      </c>
      <c r="F110" s="45" t="str">
        <f>IFERROR(IF(Loan_Not_Paid*Values_Entered,Principal,""), "")</f>
        <v/>
      </c>
      <c r="G110" s="45" t="str">
        <f>IFERROR(IF(Loan_Not_Paid*Values_Entered,Interest,""), "")</f>
        <v/>
      </c>
      <c r="H110" s="45" t="str">
        <f>IFERROR(IF(Loan_Not_Paid*Values_Entered,Ending_Balance,""), "")</f>
        <v/>
      </c>
    </row>
    <row r="111" spans="2:8" x14ac:dyDescent="0.25">
      <c r="B111" s="43" t="str">
        <f>IFERROR(IF(Loan_Not_Paid*Values_Entered,Payment_Number,""), "")</f>
        <v/>
      </c>
      <c r="C111" s="44" t="str">
        <f>IFERROR(IF(Loan_Not_Paid*Values_Entered,Payment_Date,""), "")</f>
        <v/>
      </c>
      <c r="D111" s="45" t="str">
        <f>IFERROR(IF(Loan_Not_Paid*Values_Entered,Beginning_Balance,""), "")</f>
        <v/>
      </c>
      <c r="E111" s="45" t="str">
        <f>IFERROR(IF(Loan_Not_Paid*Values_Entered,Monthly_Payment,""), "")</f>
        <v/>
      </c>
      <c r="F111" s="45" t="str">
        <f>IFERROR(IF(Loan_Not_Paid*Values_Entered,Principal,""), "")</f>
        <v/>
      </c>
      <c r="G111" s="45" t="str">
        <f>IFERROR(IF(Loan_Not_Paid*Values_Entered,Interest,""), "")</f>
        <v/>
      </c>
      <c r="H111" s="45" t="str">
        <f>IFERROR(IF(Loan_Not_Paid*Values_Entered,Ending_Balance,""), "")</f>
        <v/>
      </c>
    </row>
    <row r="112" spans="2:8" x14ac:dyDescent="0.25">
      <c r="B112" s="43" t="str">
        <f>IFERROR(IF(Loan_Not_Paid*Values_Entered,Payment_Number,""), "")</f>
        <v/>
      </c>
      <c r="C112" s="44" t="str">
        <f>IFERROR(IF(Loan_Not_Paid*Values_Entered,Payment_Date,""), "")</f>
        <v/>
      </c>
      <c r="D112" s="45" t="str">
        <f>IFERROR(IF(Loan_Not_Paid*Values_Entered,Beginning_Balance,""), "")</f>
        <v/>
      </c>
      <c r="E112" s="45" t="str">
        <f>IFERROR(IF(Loan_Not_Paid*Values_Entered,Monthly_Payment,""), "")</f>
        <v/>
      </c>
      <c r="F112" s="45" t="str">
        <f>IFERROR(IF(Loan_Not_Paid*Values_Entered,Principal,""), "")</f>
        <v/>
      </c>
      <c r="G112" s="45" t="str">
        <f>IFERROR(IF(Loan_Not_Paid*Values_Entered,Interest,""), "")</f>
        <v/>
      </c>
      <c r="H112" s="45" t="str">
        <f>IFERROR(IF(Loan_Not_Paid*Values_Entered,Ending_Balance,""), "")</f>
        <v/>
      </c>
    </row>
    <row r="113" spans="2:8" x14ac:dyDescent="0.25">
      <c r="B113" s="43" t="str">
        <f>IFERROR(IF(Loan_Not_Paid*Values_Entered,Payment_Number,""), "")</f>
        <v/>
      </c>
      <c r="C113" s="44" t="str">
        <f>IFERROR(IF(Loan_Not_Paid*Values_Entered,Payment_Date,""), "")</f>
        <v/>
      </c>
      <c r="D113" s="45" t="str">
        <f>IFERROR(IF(Loan_Not_Paid*Values_Entered,Beginning_Balance,""), "")</f>
        <v/>
      </c>
      <c r="E113" s="45" t="str">
        <f>IFERROR(IF(Loan_Not_Paid*Values_Entered,Monthly_Payment,""), "")</f>
        <v/>
      </c>
      <c r="F113" s="45" t="str">
        <f>IFERROR(IF(Loan_Not_Paid*Values_Entered,Principal,""), "")</f>
        <v/>
      </c>
      <c r="G113" s="45" t="str">
        <f>IFERROR(IF(Loan_Not_Paid*Values_Entered,Interest,""), "")</f>
        <v/>
      </c>
      <c r="H113" s="45" t="str">
        <f>IFERROR(IF(Loan_Not_Paid*Values_Entered,Ending_Balance,""), "")</f>
        <v/>
      </c>
    </row>
    <row r="114" spans="2:8" x14ac:dyDescent="0.25">
      <c r="B114" s="43" t="str">
        <f>IFERROR(IF(Loan_Not_Paid*Values_Entered,Payment_Number,""), "")</f>
        <v/>
      </c>
      <c r="C114" s="44" t="str">
        <f>IFERROR(IF(Loan_Not_Paid*Values_Entered,Payment_Date,""), "")</f>
        <v/>
      </c>
      <c r="D114" s="45" t="str">
        <f>IFERROR(IF(Loan_Not_Paid*Values_Entered,Beginning_Balance,""), "")</f>
        <v/>
      </c>
      <c r="E114" s="45" t="str">
        <f>IFERROR(IF(Loan_Not_Paid*Values_Entered,Monthly_Payment,""), "")</f>
        <v/>
      </c>
      <c r="F114" s="45" t="str">
        <f>IFERROR(IF(Loan_Not_Paid*Values_Entered,Principal,""), "")</f>
        <v/>
      </c>
      <c r="G114" s="45" t="str">
        <f>IFERROR(IF(Loan_Not_Paid*Values_Entered,Interest,""), "")</f>
        <v/>
      </c>
      <c r="H114" s="45" t="str">
        <f>IFERROR(IF(Loan_Not_Paid*Values_Entered,Ending_Balance,""), "")</f>
        <v/>
      </c>
    </row>
    <row r="115" spans="2:8" x14ac:dyDescent="0.25">
      <c r="B115" s="43" t="str">
        <f>IFERROR(IF(Loan_Not_Paid*Values_Entered,Payment_Number,""), "")</f>
        <v/>
      </c>
      <c r="C115" s="44" t="str">
        <f>IFERROR(IF(Loan_Not_Paid*Values_Entered,Payment_Date,""), "")</f>
        <v/>
      </c>
      <c r="D115" s="45" t="str">
        <f>IFERROR(IF(Loan_Not_Paid*Values_Entered,Beginning_Balance,""), "")</f>
        <v/>
      </c>
      <c r="E115" s="45" t="str">
        <f>IFERROR(IF(Loan_Not_Paid*Values_Entered,Monthly_Payment,""), "")</f>
        <v/>
      </c>
      <c r="F115" s="45" t="str">
        <f>IFERROR(IF(Loan_Not_Paid*Values_Entered,Principal,""), "")</f>
        <v/>
      </c>
      <c r="G115" s="45" t="str">
        <f>IFERROR(IF(Loan_Not_Paid*Values_Entered,Interest,""), "")</f>
        <v/>
      </c>
      <c r="H115" s="45" t="str">
        <f>IFERROR(IF(Loan_Not_Paid*Values_Entered,Ending_Balance,""), "")</f>
        <v/>
      </c>
    </row>
    <row r="116" spans="2:8" x14ac:dyDescent="0.25">
      <c r="B116" s="43" t="str">
        <f>IFERROR(IF(Loan_Not_Paid*Values_Entered,Payment_Number,""), "")</f>
        <v/>
      </c>
      <c r="C116" s="44" t="str">
        <f>IFERROR(IF(Loan_Not_Paid*Values_Entered,Payment_Date,""), "")</f>
        <v/>
      </c>
      <c r="D116" s="45" t="str">
        <f>IFERROR(IF(Loan_Not_Paid*Values_Entered,Beginning_Balance,""), "")</f>
        <v/>
      </c>
      <c r="E116" s="45" t="str">
        <f>IFERROR(IF(Loan_Not_Paid*Values_Entered,Monthly_Payment,""), "")</f>
        <v/>
      </c>
      <c r="F116" s="45" t="str">
        <f>IFERROR(IF(Loan_Not_Paid*Values_Entered,Principal,""), "")</f>
        <v/>
      </c>
      <c r="G116" s="45" t="str">
        <f>IFERROR(IF(Loan_Not_Paid*Values_Entered,Interest,""), "")</f>
        <v/>
      </c>
      <c r="H116" s="45" t="str">
        <f>IFERROR(IF(Loan_Not_Paid*Values_Entered,Ending_Balance,""), "")</f>
        <v/>
      </c>
    </row>
    <row r="117" spans="2:8" ht="14.25" customHeight="1" x14ac:dyDescent="0.25">
      <c r="B117" s="43" t="str">
        <f>IFERROR(IF(Loan_Not_Paid*Values_Entered,Payment_Number,""), "")</f>
        <v/>
      </c>
      <c r="C117" s="44" t="str">
        <f>IFERROR(IF(Loan_Not_Paid*Values_Entered,Payment_Date,""), "")</f>
        <v/>
      </c>
      <c r="D117" s="45" t="str">
        <f>IFERROR(IF(Loan_Not_Paid*Values_Entered,Beginning_Balance,""), "")</f>
        <v/>
      </c>
      <c r="E117" s="45" t="str">
        <f>IFERROR(IF(Loan_Not_Paid*Values_Entered,Monthly_Payment,""), "")</f>
        <v/>
      </c>
      <c r="F117" s="45" t="str">
        <f>IFERROR(IF(Loan_Not_Paid*Values_Entered,Principal,""), "")</f>
        <v/>
      </c>
      <c r="G117" s="45" t="str">
        <f>IFERROR(IF(Loan_Not_Paid*Values_Entered,Interest,""), "")</f>
        <v/>
      </c>
      <c r="H117" s="45" t="str">
        <f>IFERROR(IF(Loan_Not_Paid*Values_Entered,Ending_Balance,""), "")</f>
        <v/>
      </c>
    </row>
    <row r="118" spans="2:8" x14ac:dyDescent="0.25">
      <c r="B118" s="43" t="str">
        <f>IFERROR(IF(Loan_Not_Paid*Values_Entered,Payment_Number,""), "")</f>
        <v/>
      </c>
      <c r="C118" s="44" t="str">
        <f>IFERROR(IF(Loan_Not_Paid*Values_Entered,Payment_Date,""), "")</f>
        <v/>
      </c>
      <c r="D118" s="45" t="str">
        <f>IFERROR(IF(Loan_Not_Paid*Values_Entered,Beginning_Balance,""), "")</f>
        <v/>
      </c>
      <c r="E118" s="45" t="str">
        <f>IFERROR(IF(Loan_Not_Paid*Values_Entered,Monthly_Payment,""), "")</f>
        <v/>
      </c>
      <c r="F118" s="45" t="str">
        <f>IFERROR(IF(Loan_Not_Paid*Values_Entered,Principal,""), "")</f>
        <v/>
      </c>
      <c r="G118" s="45" t="str">
        <f>IFERROR(IF(Loan_Not_Paid*Values_Entered,Interest,""), "")</f>
        <v/>
      </c>
      <c r="H118" s="45" t="str">
        <f>IFERROR(IF(Loan_Not_Paid*Values_Entered,Ending_Balance,""), "")</f>
        <v/>
      </c>
    </row>
    <row r="119" spans="2:8" x14ac:dyDescent="0.25">
      <c r="B119" s="43" t="str">
        <f>IFERROR(IF(Loan_Not_Paid*Values_Entered,Payment_Number,""), "")</f>
        <v/>
      </c>
      <c r="C119" s="44" t="str">
        <f>IFERROR(IF(Loan_Not_Paid*Values_Entered,Payment_Date,""), "")</f>
        <v/>
      </c>
      <c r="D119" s="45" t="str">
        <f>IFERROR(IF(Loan_Not_Paid*Values_Entered,Beginning_Balance,""), "")</f>
        <v/>
      </c>
      <c r="E119" s="45" t="str">
        <f>IFERROR(IF(Loan_Not_Paid*Values_Entered,Monthly_Payment,""), "")</f>
        <v/>
      </c>
      <c r="F119" s="45" t="str">
        <f>IFERROR(IF(Loan_Not_Paid*Values_Entered,Principal,""), "")</f>
        <v/>
      </c>
      <c r="G119" s="45" t="str">
        <f>IFERROR(IF(Loan_Not_Paid*Values_Entered,Interest,""), "")</f>
        <v/>
      </c>
      <c r="H119" s="45" t="str">
        <f>IFERROR(IF(Loan_Not_Paid*Values_Entered,Ending_Balance,""), "")</f>
        <v/>
      </c>
    </row>
    <row r="120" spans="2:8" x14ac:dyDescent="0.25">
      <c r="B120" s="43" t="str">
        <f>IFERROR(IF(Loan_Not_Paid*Values_Entered,Payment_Number,""), "")</f>
        <v/>
      </c>
      <c r="C120" s="44" t="str">
        <f>IFERROR(IF(Loan_Not_Paid*Values_Entered,Payment_Date,""), "")</f>
        <v/>
      </c>
      <c r="D120" s="45" t="str">
        <f>IFERROR(IF(Loan_Not_Paid*Values_Entered,Beginning_Balance,""), "")</f>
        <v/>
      </c>
      <c r="E120" s="45" t="str">
        <f>IFERROR(IF(Loan_Not_Paid*Values_Entered,Monthly_Payment,""), "")</f>
        <v/>
      </c>
      <c r="F120" s="45" t="str">
        <f>IFERROR(IF(Loan_Not_Paid*Values_Entered,Principal,""), "")</f>
        <v/>
      </c>
      <c r="G120" s="45" t="str">
        <f>IFERROR(IF(Loan_Not_Paid*Values_Entered,Interest,""), "")</f>
        <v/>
      </c>
      <c r="H120" s="45" t="str">
        <f>IFERROR(IF(Loan_Not_Paid*Values_Entered,Ending_Balance,""), "")</f>
        <v/>
      </c>
    </row>
    <row r="121" spans="2:8" x14ac:dyDescent="0.25">
      <c r="B121" s="43" t="str">
        <f>IFERROR(IF(Loan_Not_Paid*Values_Entered,Payment_Number,""), "")</f>
        <v/>
      </c>
      <c r="C121" s="44" t="str">
        <f>IFERROR(IF(Loan_Not_Paid*Values_Entered,Payment_Date,""), "")</f>
        <v/>
      </c>
      <c r="D121" s="45" t="str">
        <f>IFERROR(IF(Loan_Not_Paid*Values_Entered,Beginning_Balance,""), "")</f>
        <v/>
      </c>
      <c r="E121" s="45" t="str">
        <f>IFERROR(IF(Loan_Not_Paid*Values_Entered,Monthly_Payment,""), "")</f>
        <v/>
      </c>
      <c r="F121" s="45" t="str">
        <f>IFERROR(IF(Loan_Not_Paid*Values_Entered,Principal,""), "")</f>
        <v/>
      </c>
      <c r="G121" s="45" t="str">
        <f>IFERROR(IF(Loan_Not_Paid*Values_Entered,Interest,""), "")</f>
        <v/>
      </c>
      <c r="H121" s="45" t="str">
        <f>IFERROR(IF(Loan_Not_Paid*Values_Entered,Ending_Balance,""), "")</f>
        <v/>
      </c>
    </row>
    <row r="122" spans="2:8" x14ac:dyDescent="0.25">
      <c r="B122" s="43" t="str">
        <f>IFERROR(IF(Loan_Not_Paid*Values_Entered,Payment_Number,""), "")</f>
        <v/>
      </c>
      <c r="C122" s="44" t="str">
        <f>IFERROR(IF(Loan_Not_Paid*Values_Entered,Payment_Date,""), "")</f>
        <v/>
      </c>
      <c r="D122" s="45" t="str">
        <f>IFERROR(IF(Loan_Not_Paid*Values_Entered,Beginning_Balance,""), "")</f>
        <v/>
      </c>
      <c r="E122" s="45" t="str">
        <f>IFERROR(IF(Loan_Not_Paid*Values_Entered,Monthly_Payment,""), "")</f>
        <v/>
      </c>
      <c r="F122" s="45" t="str">
        <f>IFERROR(IF(Loan_Not_Paid*Values_Entered,Principal,""), "")</f>
        <v/>
      </c>
      <c r="G122" s="45" t="str">
        <f>IFERROR(IF(Loan_Not_Paid*Values_Entered,Interest,""), "")</f>
        <v/>
      </c>
      <c r="H122" s="45" t="str">
        <f>IFERROR(IF(Loan_Not_Paid*Values_Entered,Ending_Balance,""), "")</f>
        <v/>
      </c>
    </row>
    <row r="123" spans="2:8" x14ac:dyDescent="0.25">
      <c r="B123" s="43" t="str">
        <f>IFERROR(IF(Loan_Not_Paid*Values_Entered,Payment_Number,""), "")</f>
        <v/>
      </c>
      <c r="C123" s="44" t="str">
        <f>IFERROR(IF(Loan_Not_Paid*Values_Entered,Payment_Date,""), "")</f>
        <v/>
      </c>
      <c r="D123" s="45" t="str">
        <f>IFERROR(IF(Loan_Not_Paid*Values_Entered,Beginning_Balance,""), "")</f>
        <v/>
      </c>
      <c r="E123" s="45" t="str">
        <f>IFERROR(IF(Loan_Not_Paid*Values_Entered,Monthly_Payment,""), "")</f>
        <v/>
      </c>
      <c r="F123" s="45" t="str">
        <f>IFERROR(IF(Loan_Not_Paid*Values_Entered,Principal,""), "")</f>
        <v/>
      </c>
      <c r="G123" s="45" t="str">
        <f>IFERROR(IF(Loan_Not_Paid*Values_Entered,Interest,""), "")</f>
        <v/>
      </c>
      <c r="H123" s="45" t="str">
        <f>IFERROR(IF(Loan_Not_Paid*Values_Entered,Ending_Balance,""), "")</f>
        <v/>
      </c>
    </row>
    <row r="124" spans="2:8" x14ac:dyDescent="0.25">
      <c r="B124" s="43" t="str">
        <f>IFERROR(IF(Loan_Not_Paid*Values_Entered,Payment_Number,""), "")</f>
        <v/>
      </c>
      <c r="C124" s="44" t="str">
        <f>IFERROR(IF(Loan_Not_Paid*Values_Entered,Payment_Date,""), "")</f>
        <v/>
      </c>
      <c r="D124" s="45" t="str">
        <f>IFERROR(IF(Loan_Not_Paid*Values_Entered,Beginning_Balance,""), "")</f>
        <v/>
      </c>
      <c r="E124" s="45" t="str">
        <f>IFERROR(IF(Loan_Not_Paid*Values_Entered,Monthly_Payment,""), "")</f>
        <v/>
      </c>
      <c r="F124" s="45" t="str">
        <f>IFERROR(IF(Loan_Not_Paid*Values_Entered,Principal,""), "")</f>
        <v/>
      </c>
      <c r="G124" s="45" t="str">
        <f>IFERROR(IF(Loan_Not_Paid*Values_Entered,Interest,""), "")</f>
        <v/>
      </c>
      <c r="H124" s="45" t="str">
        <f>IFERROR(IF(Loan_Not_Paid*Values_Entered,Ending_Balance,""), "")</f>
        <v/>
      </c>
    </row>
    <row r="125" spans="2:8" x14ac:dyDescent="0.25">
      <c r="B125" s="43" t="str">
        <f>IFERROR(IF(Loan_Not_Paid*Values_Entered,Payment_Number,""), "")</f>
        <v/>
      </c>
      <c r="C125" s="44" t="str">
        <f>IFERROR(IF(Loan_Not_Paid*Values_Entered,Payment_Date,""), "")</f>
        <v/>
      </c>
      <c r="D125" s="45" t="str">
        <f>IFERROR(IF(Loan_Not_Paid*Values_Entered,Beginning_Balance,""), "")</f>
        <v/>
      </c>
      <c r="E125" s="45" t="str">
        <f>IFERROR(IF(Loan_Not_Paid*Values_Entered,Monthly_Payment,""), "")</f>
        <v/>
      </c>
      <c r="F125" s="45" t="str">
        <f>IFERROR(IF(Loan_Not_Paid*Values_Entered,Principal,""), "")</f>
        <v/>
      </c>
      <c r="G125" s="45" t="str">
        <f>IFERROR(IF(Loan_Not_Paid*Values_Entered,Interest,""), "")</f>
        <v/>
      </c>
      <c r="H125" s="45" t="str">
        <f>IFERROR(IF(Loan_Not_Paid*Values_Entered,Ending_Balance,""), "")</f>
        <v/>
      </c>
    </row>
    <row r="126" spans="2:8" x14ac:dyDescent="0.25">
      <c r="B126" s="43" t="str">
        <f>IFERROR(IF(Loan_Not_Paid*Values_Entered,Payment_Number,""), "")</f>
        <v/>
      </c>
      <c r="C126" s="44" t="str">
        <f>IFERROR(IF(Loan_Not_Paid*Values_Entered,Payment_Date,""), "")</f>
        <v/>
      </c>
      <c r="D126" s="45" t="str">
        <f>IFERROR(IF(Loan_Not_Paid*Values_Entered,Beginning_Balance,""), "")</f>
        <v/>
      </c>
      <c r="E126" s="45" t="str">
        <f>IFERROR(IF(Loan_Not_Paid*Values_Entered,Monthly_Payment,""), "")</f>
        <v/>
      </c>
      <c r="F126" s="45" t="str">
        <f>IFERROR(IF(Loan_Not_Paid*Values_Entered,Principal,""), "")</f>
        <v/>
      </c>
      <c r="G126" s="45" t="str">
        <f>IFERROR(IF(Loan_Not_Paid*Values_Entered,Interest,""), "")</f>
        <v/>
      </c>
      <c r="H126" s="45" t="str">
        <f>IFERROR(IF(Loan_Not_Paid*Values_Entered,Ending_Balance,""), "")</f>
        <v/>
      </c>
    </row>
    <row r="127" spans="2:8" x14ac:dyDescent="0.25">
      <c r="B127" s="43" t="str">
        <f>IFERROR(IF(Loan_Not_Paid*Values_Entered,Payment_Number,""), "")</f>
        <v/>
      </c>
      <c r="C127" s="44" t="str">
        <f>IFERROR(IF(Loan_Not_Paid*Values_Entered,Payment_Date,""), "")</f>
        <v/>
      </c>
      <c r="D127" s="45" t="str">
        <f>IFERROR(IF(Loan_Not_Paid*Values_Entered,Beginning_Balance,""), "")</f>
        <v/>
      </c>
      <c r="E127" s="45" t="str">
        <f>IFERROR(IF(Loan_Not_Paid*Values_Entered,Monthly_Payment,""), "")</f>
        <v/>
      </c>
      <c r="F127" s="45" t="str">
        <f>IFERROR(IF(Loan_Not_Paid*Values_Entered,Principal,""), "")</f>
        <v/>
      </c>
      <c r="G127" s="45" t="str">
        <f>IFERROR(IF(Loan_Not_Paid*Values_Entered,Interest,""), "")</f>
        <v/>
      </c>
      <c r="H127" s="45" t="str">
        <f>IFERROR(IF(Loan_Not_Paid*Values_Entered,Ending_Balance,""), "")</f>
        <v/>
      </c>
    </row>
    <row r="128" spans="2:8" x14ac:dyDescent="0.25">
      <c r="B128" s="43" t="str">
        <f>IFERROR(IF(Loan_Not_Paid*Values_Entered,Payment_Number,""), "")</f>
        <v/>
      </c>
      <c r="C128" s="44" t="str">
        <f>IFERROR(IF(Loan_Not_Paid*Values_Entered,Payment_Date,""), "")</f>
        <v/>
      </c>
      <c r="D128" s="45" t="str">
        <f>IFERROR(IF(Loan_Not_Paid*Values_Entered,Beginning_Balance,""), "")</f>
        <v/>
      </c>
      <c r="E128" s="45" t="str">
        <f>IFERROR(IF(Loan_Not_Paid*Values_Entered,Monthly_Payment,""), "")</f>
        <v/>
      </c>
      <c r="F128" s="45" t="str">
        <f>IFERROR(IF(Loan_Not_Paid*Values_Entered,Principal,""), "")</f>
        <v/>
      </c>
      <c r="G128" s="45" t="str">
        <f>IFERROR(IF(Loan_Not_Paid*Values_Entered,Interest,""), "")</f>
        <v/>
      </c>
      <c r="H128" s="45" t="str">
        <f>IFERROR(IF(Loan_Not_Paid*Values_Entered,Ending_Balance,""), "")</f>
        <v/>
      </c>
    </row>
    <row r="129" spans="2:8" x14ac:dyDescent="0.25">
      <c r="B129" s="43" t="str">
        <f>IFERROR(IF(Loan_Not_Paid*Values_Entered,Payment_Number,""), "")</f>
        <v/>
      </c>
      <c r="C129" s="44" t="str">
        <f>IFERROR(IF(Loan_Not_Paid*Values_Entered,Payment_Date,""), "")</f>
        <v/>
      </c>
      <c r="D129" s="45" t="str">
        <f>IFERROR(IF(Loan_Not_Paid*Values_Entered,Beginning_Balance,""), "")</f>
        <v/>
      </c>
      <c r="E129" s="45" t="str">
        <f>IFERROR(IF(Loan_Not_Paid*Values_Entered,Monthly_Payment,""), "")</f>
        <v/>
      </c>
      <c r="F129" s="45" t="str">
        <f>IFERROR(IF(Loan_Not_Paid*Values_Entered,Principal,""), "")</f>
        <v/>
      </c>
      <c r="G129" s="45" t="str">
        <f>IFERROR(IF(Loan_Not_Paid*Values_Entered,Interest,""), "")</f>
        <v/>
      </c>
      <c r="H129" s="45" t="str">
        <f>IFERROR(IF(Loan_Not_Paid*Values_Entered,Ending_Balance,""), "")</f>
        <v/>
      </c>
    </row>
    <row r="130" spans="2:8" x14ac:dyDescent="0.25">
      <c r="B130" s="43" t="str">
        <f>IFERROR(IF(Loan_Not_Paid*Values_Entered,Payment_Number,""), "")</f>
        <v/>
      </c>
      <c r="C130" s="44" t="str">
        <f>IFERROR(IF(Loan_Not_Paid*Values_Entered,Payment_Date,""), "")</f>
        <v/>
      </c>
      <c r="D130" s="45" t="str">
        <f>IFERROR(IF(Loan_Not_Paid*Values_Entered,Beginning_Balance,""), "")</f>
        <v/>
      </c>
      <c r="E130" s="45" t="str">
        <f>IFERROR(IF(Loan_Not_Paid*Values_Entered,Monthly_Payment,""), "")</f>
        <v/>
      </c>
      <c r="F130" s="45" t="str">
        <f>IFERROR(IF(Loan_Not_Paid*Values_Entered,Principal,""), "")</f>
        <v/>
      </c>
      <c r="G130" s="45" t="str">
        <f>IFERROR(IF(Loan_Not_Paid*Values_Entered,Interest,""), "")</f>
        <v/>
      </c>
      <c r="H130" s="45" t="str">
        <f>IFERROR(IF(Loan_Not_Paid*Values_Entered,Ending_Balance,""), "")</f>
        <v/>
      </c>
    </row>
    <row r="131" spans="2:8" x14ac:dyDescent="0.25">
      <c r="B131" s="43" t="str">
        <f>IFERROR(IF(Loan_Not_Paid*Values_Entered,Payment_Number,""), "")</f>
        <v/>
      </c>
      <c r="C131" s="44" t="str">
        <f>IFERROR(IF(Loan_Not_Paid*Values_Entered,Payment_Date,""), "")</f>
        <v/>
      </c>
      <c r="D131" s="45" t="str">
        <f>IFERROR(IF(Loan_Not_Paid*Values_Entered,Beginning_Balance,""), "")</f>
        <v/>
      </c>
      <c r="E131" s="45" t="str">
        <f>IFERROR(IF(Loan_Not_Paid*Values_Entered,Monthly_Payment,""), "")</f>
        <v/>
      </c>
      <c r="F131" s="45" t="str">
        <f>IFERROR(IF(Loan_Not_Paid*Values_Entered,Principal,""), "")</f>
        <v/>
      </c>
      <c r="G131" s="45" t="str">
        <f>IFERROR(IF(Loan_Not_Paid*Values_Entered,Interest,""), "")</f>
        <v/>
      </c>
      <c r="H131" s="45" t="str">
        <f>IFERROR(IF(Loan_Not_Paid*Values_Entered,Ending_Balance,""), "")</f>
        <v/>
      </c>
    </row>
    <row r="132" spans="2:8" x14ac:dyDescent="0.25">
      <c r="B132" s="43" t="str">
        <f>IFERROR(IF(Loan_Not_Paid*Values_Entered,Payment_Number,""), "")</f>
        <v/>
      </c>
      <c r="C132" s="44" t="str">
        <f>IFERROR(IF(Loan_Not_Paid*Values_Entered,Payment_Date,""), "")</f>
        <v/>
      </c>
      <c r="D132" s="45" t="str">
        <f>IFERROR(IF(Loan_Not_Paid*Values_Entered,Beginning_Balance,""), "")</f>
        <v/>
      </c>
      <c r="E132" s="45" t="str">
        <f>IFERROR(IF(Loan_Not_Paid*Values_Entered,Monthly_Payment,""), "")</f>
        <v/>
      </c>
      <c r="F132" s="45" t="str">
        <f>IFERROR(IF(Loan_Not_Paid*Values_Entered,Principal,""), "")</f>
        <v/>
      </c>
      <c r="G132" s="45" t="str">
        <f>IFERROR(IF(Loan_Not_Paid*Values_Entered,Interest,""), "")</f>
        <v/>
      </c>
      <c r="H132" s="45" t="str">
        <f>IFERROR(IF(Loan_Not_Paid*Values_Entered,Ending_Balance,""), "")</f>
        <v/>
      </c>
    </row>
    <row r="133" spans="2:8" x14ac:dyDescent="0.25">
      <c r="B133" s="43" t="str">
        <f>IFERROR(IF(Loan_Not_Paid*Values_Entered,Payment_Number,""), "")</f>
        <v/>
      </c>
      <c r="C133" s="44" t="str">
        <f>IFERROR(IF(Loan_Not_Paid*Values_Entered,Payment_Date,""), "")</f>
        <v/>
      </c>
      <c r="D133" s="45" t="str">
        <f>IFERROR(IF(Loan_Not_Paid*Values_Entered,Beginning_Balance,""), "")</f>
        <v/>
      </c>
      <c r="E133" s="45" t="str">
        <f>IFERROR(IF(Loan_Not_Paid*Values_Entered,Monthly_Payment,""), "")</f>
        <v/>
      </c>
      <c r="F133" s="45" t="str">
        <f>IFERROR(IF(Loan_Not_Paid*Values_Entered,Principal,""), "")</f>
        <v/>
      </c>
      <c r="G133" s="45" t="str">
        <f>IFERROR(IF(Loan_Not_Paid*Values_Entered,Interest,""), "")</f>
        <v/>
      </c>
      <c r="H133" s="45" t="str">
        <f>IFERROR(IF(Loan_Not_Paid*Values_Entered,Ending_Balance,""), "")</f>
        <v/>
      </c>
    </row>
    <row r="134" spans="2:8" x14ac:dyDescent="0.25">
      <c r="B134" s="43" t="str">
        <f>IFERROR(IF(Loan_Not_Paid*Values_Entered,Payment_Number,""), "")</f>
        <v/>
      </c>
      <c r="C134" s="44" t="str">
        <f>IFERROR(IF(Loan_Not_Paid*Values_Entered,Payment_Date,""), "")</f>
        <v/>
      </c>
      <c r="D134" s="45" t="str">
        <f>IFERROR(IF(Loan_Not_Paid*Values_Entered,Beginning_Balance,""), "")</f>
        <v/>
      </c>
      <c r="E134" s="45" t="str">
        <f>IFERROR(IF(Loan_Not_Paid*Values_Entered,Monthly_Payment,""), "")</f>
        <v/>
      </c>
      <c r="F134" s="45" t="str">
        <f>IFERROR(IF(Loan_Not_Paid*Values_Entered,Principal,""), "")</f>
        <v/>
      </c>
      <c r="G134" s="45" t="str">
        <f>IFERROR(IF(Loan_Not_Paid*Values_Entered,Interest,""), "")</f>
        <v/>
      </c>
      <c r="H134" s="45" t="str">
        <f>IFERROR(IF(Loan_Not_Paid*Values_Entered,Ending_Balance,""), "")</f>
        <v/>
      </c>
    </row>
    <row r="135" spans="2:8" x14ac:dyDescent="0.25">
      <c r="B135" s="43" t="str">
        <f>IFERROR(IF(Loan_Not_Paid*Values_Entered,Payment_Number,""), "")</f>
        <v/>
      </c>
      <c r="C135" s="44" t="str">
        <f>IFERROR(IF(Loan_Not_Paid*Values_Entered,Payment_Date,""), "")</f>
        <v/>
      </c>
      <c r="D135" s="45" t="str">
        <f>IFERROR(IF(Loan_Not_Paid*Values_Entered,Beginning_Balance,""), "")</f>
        <v/>
      </c>
      <c r="E135" s="45" t="str">
        <f>IFERROR(IF(Loan_Not_Paid*Values_Entered,Monthly_Payment,""), "")</f>
        <v/>
      </c>
      <c r="F135" s="45" t="str">
        <f>IFERROR(IF(Loan_Not_Paid*Values_Entered,Principal,""), "")</f>
        <v/>
      </c>
      <c r="G135" s="45" t="str">
        <f>IFERROR(IF(Loan_Not_Paid*Values_Entered,Interest,""), "")</f>
        <v/>
      </c>
      <c r="H135" s="45" t="str">
        <f>IFERROR(IF(Loan_Not_Paid*Values_Entered,Ending_Balance,""), "")</f>
        <v/>
      </c>
    </row>
    <row r="136" spans="2:8" x14ac:dyDescent="0.25">
      <c r="B136" s="43" t="str">
        <f>IFERROR(IF(Loan_Not_Paid*Values_Entered,Payment_Number,""), "")</f>
        <v/>
      </c>
      <c r="C136" s="44" t="str">
        <f>IFERROR(IF(Loan_Not_Paid*Values_Entered,Payment_Date,""), "")</f>
        <v/>
      </c>
      <c r="D136" s="45" t="str">
        <f>IFERROR(IF(Loan_Not_Paid*Values_Entered,Beginning_Balance,""), "")</f>
        <v/>
      </c>
      <c r="E136" s="45" t="str">
        <f>IFERROR(IF(Loan_Not_Paid*Values_Entered,Monthly_Payment,""), "")</f>
        <v/>
      </c>
      <c r="F136" s="45" t="str">
        <f>IFERROR(IF(Loan_Not_Paid*Values_Entered,Principal,""), "")</f>
        <v/>
      </c>
      <c r="G136" s="45" t="str">
        <f>IFERROR(IF(Loan_Not_Paid*Values_Entered,Interest,""), "")</f>
        <v/>
      </c>
      <c r="H136" s="45" t="str">
        <f>IFERROR(IF(Loan_Not_Paid*Values_Entered,Ending_Balance,""), "")</f>
        <v/>
      </c>
    </row>
    <row r="137" spans="2:8" x14ac:dyDescent="0.25">
      <c r="B137" s="43" t="str">
        <f>IFERROR(IF(Loan_Not_Paid*Values_Entered,Payment_Number,""), "")</f>
        <v/>
      </c>
      <c r="C137" s="44" t="str">
        <f>IFERROR(IF(Loan_Not_Paid*Values_Entered,Payment_Date,""), "")</f>
        <v/>
      </c>
      <c r="D137" s="45" t="str">
        <f>IFERROR(IF(Loan_Not_Paid*Values_Entered,Beginning_Balance,""), "")</f>
        <v/>
      </c>
      <c r="E137" s="45" t="str">
        <f>IFERROR(IF(Loan_Not_Paid*Values_Entered,Monthly_Payment,""), "")</f>
        <v/>
      </c>
      <c r="F137" s="45" t="str">
        <f>IFERROR(IF(Loan_Not_Paid*Values_Entered,Principal,""), "")</f>
        <v/>
      </c>
      <c r="G137" s="45" t="str">
        <f>IFERROR(IF(Loan_Not_Paid*Values_Entered,Interest,""), "")</f>
        <v/>
      </c>
      <c r="H137" s="45" t="str">
        <f>IFERROR(IF(Loan_Not_Paid*Values_Entered,Ending_Balance,""), "")</f>
        <v/>
      </c>
    </row>
    <row r="138" spans="2:8" x14ac:dyDescent="0.25">
      <c r="B138" s="43" t="str">
        <f>IFERROR(IF(Loan_Not_Paid*Values_Entered,Payment_Number,""), "")</f>
        <v/>
      </c>
      <c r="C138" s="44" t="str">
        <f>IFERROR(IF(Loan_Not_Paid*Values_Entered,Payment_Date,""), "")</f>
        <v/>
      </c>
      <c r="D138" s="45" t="str">
        <f>IFERROR(IF(Loan_Not_Paid*Values_Entered,Beginning_Balance,""), "")</f>
        <v/>
      </c>
      <c r="E138" s="45" t="str">
        <f>IFERROR(IF(Loan_Not_Paid*Values_Entered,Monthly_Payment,""), "")</f>
        <v/>
      </c>
      <c r="F138" s="45" t="str">
        <f>IFERROR(IF(Loan_Not_Paid*Values_Entered,Principal,""), "")</f>
        <v/>
      </c>
      <c r="G138" s="45" t="str">
        <f>IFERROR(IF(Loan_Not_Paid*Values_Entered,Interest,""), "")</f>
        <v/>
      </c>
      <c r="H138" s="45" t="str">
        <f>IFERROR(IF(Loan_Not_Paid*Values_Entered,Ending_Balance,""), "")</f>
        <v/>
      </c>
    </row>
    <row r="139" spans="2:8" x14ac:dyDescent="0.25">
      <c r="B139" s="43" t="str">
        <f>IFERROR(IF(Loan_Not_Paid*Values_Entered,Payment_Number,""), "")</f>
        <v/>
      </c>
      <c r="C139" s="44" t="str">
        <f>IFERROR(IF(Loan_Not_Paid*Values_Entered,Payment_Date,""), "")</f>
        <v/>
      </c>
      <c r="D139" s="45" t="str">
        <f>IFERROR(IF(Loan_Not_Paid*Values_Entered,Beginning_Balance,""), "")</f>
        <v/>
      </c>
      <c r="E139" s="45" t="str">
        <f>IFERROR(IF(Loan_Not_Paid*Values_Entered,Monthly_Payment,""), "")</f>
        <v/>
      </c>
      <c r="F139" s="45" t="str">
        <f>IFERROR(IF(Loan_Not_Paid*Values_Entered,Principal,""), "")</f>
        <v/>
      </c>
      <c r="G139" s="45" t="str">
        <f>IFERROR(IF(Loan_Not_Paid*Values_Entered,Interest,""), "")</f>
        <v/>
      </c>
      <c r="H139" s="45" t="str">
        <f>IFERROR(IF(Loan_Not_Paid*Values_Entered,Ending_Balance,""), "")</f>
        <v/>
      </c>
    </row>
    <row r="140" spans="2:8" x14ac:dyDescent="0.25">
      <c r="B140" s="43" t="str">
        <f>IFERROR(IF(Loan_Not_Paid*Values_Entered,Payment_Number,""), "")</f>
        <v/>
      </c>
      <c r="C140" s="44" t="str">
        <f>IFERROR(IF(Loan_Not_Paid*Values_Entered,Payment_Date,""), "")</f>
        <v/>
      </c>
      <c r="D140" s="45" t="str">
        <f>IFERROR(IF(Loan_Not_Paid*Values_Entered,Beginning_Balance,""), "")</f>
        <v/>
      </c>
      <c r="E140" s="45" t="str">
        <f>IFERROR(IF(Loan_Not_Paid*Values_Entered,Monthly_Payment,""), "")</f>
        <v/>
      </c>
      <c r="F140" s="45" t="str">
        <f>IFERROR(IF(Loan_Not_Paid*Values_Entered,Principal,""), "")</f>
        <v/>
      </c>
      <c r="G140" s="45" t="str">
        <f>IFERROR(IF(Loan_Not_Paid*Values_Entered,Interest,""), "")</f>
        <v/>
      </c>
      <c r="H140" s="45" t="str">
        <f>IFERROR(IF(Loan_Not_Paid*Values_Entered,Ending_Balance,""), "")</f>
        <v/>
      </c>
    </row>
    <row r="141" spans="2:8" x14ac:dyDescent="0.25">
      <c r="B141" s="43" t="str">
        <f>IFERROR(IF(Loan_Not_Paid*Values_Entered,Payment_Number,""), "")</f>
        <v/>
      </c>
      <c r="C141" s="44" t="str">
        <f>IFERROR(IF(Loan_Not_Paid*Values_Entered,Payment_Date,""), "")</f>
        <v/>
      </c>
      <c r="D141" s="45" t="str">
        <f>IFERROR(IF(Loan_Not_Paid*Values_Entered,Beginning_Balance,""), "")</f>
        <v/>
      </c>
      <c r="E141" s="45" t="str">
        <f>IFERROR(IF(Loan_Not_Paid*Values_Entered,Monthly_Payment,""), "")</f>
        <v/>
      </c>
      <c r="F141" s="45" t="str">
        <f>IFERROR(IF(Loan_Not_Paid*Values_Entered,Principal,""), "")</f>
        <v/>
      </c>
      <c r="G141" s="45" t="str">
        <f>IFERROR(IF(Loan_Not_Paid*Values_Entered,Interest,""), "")</f>
        <v/>
      </c>
      <c r="H141" s="45" t="str">
        <f>IFERROR(IF(Loan_Not_Paid*Values_Entered,Ending_Balance,""), "")</f>
        <v/>
      </c>
    </row>
    <row r="142" spans="2:8" x14ac:dyDescent="0.25">
      <c r="B142" s="43" t="str">
        <f>IFERROR(IF(Loan_Not_Paid*Values_Entered,Payment_Number,""), "")</f>
        <v/>
      </c>
      <c r="C142" s="44" t="str">
        <f>IFERROR(IF(Loan_Not_Paid*Values_Entered,Payment_Date,""), "")</f>
        <v/>
      </c>
      <c r="D142" s="45" t="str">
        <f>IFERROR(IF(Loan_Not_Paid*Values_Entered,Beginning_Balance,""), "")</f>
        <v/>
      </c>
      <c r="E142" s="45" t="str">
        <f>IFERROR(IF(Loan_Not_Paid*Values_Entered,Monthly_Payment,""), "")</f>
        <v/>
      </c>
      <c r="F142" s="45" t="str">
        <f>IFERROR(IF(Loan_Not_Paid*Values_Entered,Principal,""), "")</f>
        <v/>
      </c>
      <c r="G142" s="45" t="str">
        <f>IFERROR(IF(Loan_Not_Paid*Values_Entered,Interest,""), "")</f>
        <v/>
      </c>
      <c r="H142" s="45" t="str">
        <f>IFERROR(IF(Loan_Not_Paid*Values_Entered,Ending_Balance,""), "")</f>
        <v/>
      </c>
    </row>
    <row r="143" spans="2:8" x14ac:dyDescent="0.25">
      <c r="B143" s="43" t="str">
        <f>IFERROR(IF(Loan_Not_Paid*Values_Entered,Payment_Number,""), "")</f>
        <v/>
      </c>
      <c r="C143" s="44" t="str">
        <f>IFERROR(IF(Loan_Not_Paid*Values_Entered,Payment_Date,""), "")</f>
        <v/>
      </c>
      <c r="D143" s="45" t="str">
        <f>IFERROR(IF(Loan_Not_Paid*Values_Entered,Beginning_Balance,""), "")</f>
        <v/>
      </c>
      <c r="E143" s="45" t="str">
        <f>IFERROR(IF(Loan_Not_Paid*Values_Entered,Monthly_Payment,""), "")</f>
        <v/>
      </c>
      <c r="F143" s="45" t="str">
        <f>IFERROR(IF(Loan_Not_Paid*Values_Entered,Principal,""), "")</f>
        <v/>
      </c>
      <c r="G143" s="45" t="str">
        <f>IFERROR(IF(Loan_Not_Paid*Values_Entered,Interest,""), "")</f>
        <v/>
      </c>
      <c r="H143" s="45" t="str">
        <f>IFERROR(IF(Loan_Not_Paid*Values_Entered,Ending_Balance,""), "")</f>
        <v/>
      </c>
    </row>
    <row r="144" spans="2:8" x14ac:dyDescent="0.25">
      <c r="B144" s="43" t="str">
        <f>IFERROR(IF(Loan_Not_Paid*Values_Entered,Payment_Number,""), "")</f>
        <v/>
      </c>
      <c r="C144" s="44" t="str">
        <f>IFERROR(IF(Loan_Not_Paid*Values_Entered,Payment_Date,""), "")</f>
        <v/>
      </c>
      <c r="D144" s="45" t="str">
        <f>IFERROR(IF(Loan_Not_Paid*Values_Entered,Beginning_Balance,""), "")</f>
        <v/>
      </c>
      <c r="E144" s="45" t="str">
        <f>IFERROR(IF(Loan_Not_Paid*Values_Entered,Monthly_Payment,""), "")</f>
        <v/>
      </c>
      <c r="F144" s="45" t="str">
        <f>IFERROR(IF(Loan_Not_Paid*Values_Entered,Principal,""), "")</f>
        <v/>
      </c>
      <c r="G144" s="45" t="str">
        <f>IFERROR(IF(Loan_Not_Paid*Values_Entered,Interest,""), "")</f>
        <v/>
      </c>
      <c r="H144" s="45" t="str">
        <f>IFERROR(IF(Loan_Not_Paid*Values_Entered,Ending_Balance,""), "")</f>
        <v/>
      </c>
    </row>
    <row r="145" spans="2:8" x14ac:dyDescent="0.25">
      <c r="B145" s="43" t="str">
        <f>IFERROR(IF(Loan_Not_Paid*Values_Entered,Payment_Number,""), "")</f>
        <v/>
      </c>
      <c r="C145" s="44" t="str">
        <f>IFERROR(IF(Loan_Not_Paid*Values_Entered,Payment_Date,""), "")</f>
        <v/>
      </c>
      <c r="D145" s="45" t="str">
        <f>IFERROR(IF(Loan_Not_Paid*Values_Entered,Beginning_Balance,""), "")</f>
        <v/>
      </c>
      <c r="E145" s="45" t="str">
        <f>IFERROR(IF(Loan_Not_Paid*Values_Entered,Monthly_Payment,""), "")</f>
        <v/>
      </c>
      <c r="F145" s="45" t="str">
        <f>IFERROR(IF(Loan_Not_Paid*Values_Entered,Principal,""), "")</f>
        <v/>
      </c>
      <c r="G145" s="45" t="str">
        <f>IFERROR(IF(Loan_Not_Paid*Values_Entered,Interest,""), "")</f>
        <v/>
      </c>
      <c r="H145" s="45" t="str">
        <f>IFERROR(IF(Loan_Not_Paid*Values_Entered,Ending_Balance,""), "")</f>
        <v/>
      </c>
    </row>
    <row r="146" spans="2:8" x14ac:dyDescent="0.25">
      <c r="B146" s="43" t="str">
        <f>IFERROR(IF(Loan_Not_Paid*Values_Entered,Payment_Number,""), "")</f>
        <v/>
      </c>
      <c r="C146" s="44" t="str">
        <f>IFERROR(IF(Loan_Not_Paid*Values_Entered,Payment_Date,""), "")</f>
        <v/>
      </c>
      <c r="D146" s="45" t="str">
        <f>IFERROR(IF(Loan_Not_Paid*Values_Entered,Beginning_Balance,""), "")</f>
        <v/>
      </c>
      <c r="E146" s="45" t="str">
        <f>IFERROR(IF(Loan_Not_Paid*Values_Entered,Monthly_Payment,""), "")</f>
        <v/>
      </c>
      <c r="F146" s="45" t="str">
        <f>IFERROR(IF(Loan_Not_Paid*Values_Entered,Principal,""), "")</f>
        <v/>
      </c>
      <c r="G146" s="45" t="str">
        <f>IFERROR(IF(Loan_Not_Paid*Values_Entered,Interest,""), "")</f>
        <v/>
      </c>
      <c r="H146" s="45" t="str">
        <f>IFERROR(IF(Loan_Not_Paid*Values_Entered,Ending_Balance,""), "")</f>
        <v/>
      </c>
    </row>
    <row r="147" spans="2:8" x14ac:dyDescent="0.25">
      <c r="B147" s="43" t="str">
        <f>IFERROR(IF(Loan_Not_Paid*Values_Entered,Payment_Number,""), "")</f>
        <v/>
      </c>
      <c r="C147" s="44" t="str">
        <f>IFERROR(IF(Loan_Not_Paid*Values_Entered,Payment_Date,""), "")</f>
        <v/>
      </c>
      <c r="D147" s="45" t="str">
        <f>IFERROR(IF(Loan_Not_Paid*Values_Entered,Beginning_Balance,""), "")</f>
        <v/>
      </c>
      <c r="E147" s="45" t="str">
        <f>IFERROR(IF(Loan_Not_Paid*Values_Entered,Monthly_Payment,""), "")</f>
        <v/>
      </c>
      <c r="F147" s="45" t="str">
        <f>IFERROR(IF(Loan_Not_Paid*Values_Entered,Principal,""), "")</f>
        <v/>
      </c>
      <c r="G147" s="45" t="str">
        <f>IFERROR(IF(Loan_Not_Paid*Values_Entered,Interest,""), "")</f>
        <v/>
      </c>
      <c r="H147" s="45" t="str">
        <f>IFERROR(IF(Loan_Not_Paid*Values_Entered,Ending_Balance,""), "")</f>
        <v/>
      </c>
    </row>
    <row r="148" spans="2:8" x14ac:dyDescent="0.25">
      <c r="B148" s="43" t="str">
        <f>IFERROR(IF(Loan_Not_Paid*Values_Entered,Payment_Number,""), "")</f>
        <v/>
      </c>
      <c r="C148" s="44" t="str">
        <f>IFERROR(IF(Loan_Not_Paid*Values_Entered,Payment_Date,""), "")</f>
        <v/>
      </c>
      <c r="D148" s="45" t="str">
        <f>IFERROR(IF(Loan_Not_Paid*Values_Entered,Beginning_Balance,""), "")</f>
        <v/>
      </c>
      <c r="E148" s="45" t="str">
        <f>IFERROR(IF(Loan_Not_Paid*Values_Entered,Monthly_Payment,""), "")</f>
        <v/>
      </c>
      <c r="F148" s="45" t="str">
        <f>IFERROR(IF(Loan_Not_Paid*Values_Entered,Principal,""), "")</f>
        <v/>
      </c>
      <c r="G148" s="45" t="str">
        <f>IFERROR(IF(Loan_Not_Paid*Values_Entered,Interest,""), "")</f>
        <v/>
      </c>
      <c r="H148" s="45" t="str">
        <f>IFERROR(IF(Loan_Not_Paid*Values_Entered,Ending_Balance,""), "")</f>
        <v/>
      </c>
    </row>
    <row r="149" spans="2:8" x14ac:dyDescent="0.25">
      <c r="B149" s="43" t="str">
        <f>IFERROR(IF(Loan_Not_Paid*Values_Entered,Payment_Number,""), "")</f>
        <v/>
      </c>
      <c r="C149" s="44" t="str">
        <f>IFERROR(IF(Loan_Not_Paid*Values_Entered,Payment_Date,""), "")</f>
        <v/>
      </c>
      <c r="D149" s="45" t="str">
        <f>IFERROR(IF(Loan_Not_Paid*Values_Entered,Beginning_Balance,""), "")</f>
        <v/>
      </c>
      <c r="E149" s="45" t="str">
        <f>IFERROR(IF(Loan_Not_Paid*Values_Entered,Monthly_Payment,""), "")</f>
        <v/>
      </c>
      <c r="F149" s="45" t="str">
        <f>IFERROR(IF(Loan_Not_Paid*Values_Entered,Principal,""), "")</f>
        <v/>
      </c>
      <c r="G149" s="45" t="str">
        <f>IFERROR(IF(Loan_Not_Paid*Values_Entered,Interest,""), "")</f>
        <v/>
      </c>
      <c r="H149" s="45" t="str">
        <f>IFERROR(IF(Loan_Not_Paid*Values_Entered,Ending_Balance,""), "")</f>
        <v/>
      </c>
    </row>
    <row r="150" spans="2:8" x14ac:dyDescent="0.25">
      <c r="B150" s="43" t="str">
        <f>IFERROR(IF(Loan_Not_Paid*Values_Entered,Payment_Number,""), "")</f>
        <v/>
      </c>
      <c r="C150" s="44" t="str">
        <f>IFERROR(IF(Loan_Not_Paid*Values_Entered,Payment_Date,""), "")</f>
        <v/>
      </c>
      <c r="D150" s="45" t="str">
        <f>IFERROR(IF(Loan_Not_Paid*Values_Entered,Beginning_Balance,""), "")</f>
        <v/>
      </c>
      <c r="E150" s="45" t="str">
        <f>IFERROR(IF(Loan_Not_Paid*Values_Entered,Monthly_Payment,""), "")</f>
        <v/>
      </c>
      <c r="F150" s="45" t="str">
        <f>IFERROR(IF(Loan_Not_Paid*Values_Entered,Principal,""), "")</f>
        <v/>
      </c>
      <c r="G150" s="45" t="str">
        <f>IFERROR(IF(Loan_Not_Paid*Values_Entered,Interest,""), "")</f>
        <v/>
      </c>
      <c r="H150" s="45" t="str">
        <f>IFERROR(IF(Loan_Not_Paid*Values_Entered,Ending_Balance,""), "")</f>
        <v/>
      </c>
    </row>
    <row r="151" spans="2:8" x14ac:dyDescent="0.25">
      <c r="B151" s="43" t="str">
        <f>IFERROR(IF(Loan_Not_Paid*Values_Entered,Payment_Number,""), "")</f>
        <v/>
      </c>
      <c r="C151" s="44" t="str">
        <f>IFERROR(IF(Loan_Not_Paid*Values_Entered,Payment_Date,""), "")</f>
        <v/>
      </c>
      <c r="D151" s="45" t="str">
        <f>IFERROR(IF(Loan_Not_Paid*Values_Entered,Beginning_Balance,""), "")</f>
        <v/>
      </c>
      <c r="E151" s="45" t="str">
        <f>IFERROR(IF(Loan_Not_Paid*Values_Entered,Monthly_Payment,""), "")</f>
        <v/>
      </c>
      <c r="F151" s="45" t="str">
        <f>IFERROR(IF(Loan_Not_Paid*Values_Entered,Principal,""), "")</f>
        <v/>
      </c>
      <c r="G151" s="45" t="str">
        <f>IFERROR(IF(Loan_Not_Paid*Values_Entered,Interest,""), "")</f>
        <v/>
      </c>
      <c r="H151" s="45" t="str">
        <f>IFERROR(IF(Loan_Not_Paid*Values_Entered,Ending_Balance,""), "")</f>
        <v/>
      </c>
    </row>
    <row r="152" spans="2:8" x14ac:dyDescent="0.25">
      <c r="B152" s="43" t="str">
        <f>IFERROR(IF(Loan_Not_Paid*Values_Entered,Payment_Number,""), "")</f>
        <v/>
      </c>
      <c r="C152" s="44" t="str">
        <f>IFERROR(IF(Loan_Not_Paid*Values_Entered,Payment_Date,""), "")</f>
        <v/>
      </c>
      <c r="D152" s="45" t="str">
        <f>IFERROR(IF(Loan_Not_Paid*Values_Entered,Beginning_Balance,""), "")</f>
        <v/>
      </c>
      <c r="E152" s="45" t="str">
        <f>IFERROR(IF(Loan_Not_Paid*Values_Entered,Monthly_Payment,""), "")</f>
        <v/>
      </c>
      <c r="F152" s="45" t="str">
        <f>IFERROR(IF(Loan_Not_Paid*Values_Entered,Principal,""), "")</f>
        <v/>
      </c>
      <c r="G152" s="45" t="str">
        <f>IFERROR(IF(Loan_Not_Paid*Values_Entered,Interest,""), "")</f>
        <v/>
      </c>
      <c r="H152" s="45" t="str">
        <f>IFERROR(IF(Loan_Not_Paid*Values_Entered,Ending_Balance,""), "")</f>
        <v/>
      </c>
    </row>
    <row r="153" spans="2:8" x14ac:dyDescent="0.25">
      <c r="B153" s="43" t="str">
        <f>IFERROR(IF(Loan_Not_Paid*Values_Entered,Payment_Number,""), "")</f>
        <v/>
      </c>
      <c r="C153" s="44" t="str">
        <f>IFERROR(IF(Loan_Not_Paid*Values_Entered,Payment_Date,""), "")</f>
        <v/>
      </c>
      <c r="D153" s="45" t="str">
        <f>IFERROR(IF(Loan_Not_Paid*Values_Entered,Beginning_Balance,""), "")</f>
        <v/>
      </c>
      <c r="E153" s="45" t="str">
        <f>IFERROR(IF(Loan_Not_Paid*Values_Entered,Monthly_Payment,""), "")</f>
        <v/>
      </c>
      <c r="F153" s="45" t="str">
        <f>IFERROR(IF(Loan_Not_Paid*Values_Entered,Principal,""), "")</f>
        <v/>
      </c>
      <c r="G153" s="45" t="str">
        <f>IFERROR(IF(Loan_Not_Paid*Values_Entered,Interest,""), "")</f>
        <v/>
      </c>
      <c r="H153" s="45" t="str">
        <f>IFERROR(IF(Loan_Not_Paid*Values_Entered,Ending_Balance,""), "")</f>
        <v/>
      </c>
    </row>
    <row r="154" spans="2:8" x14ac:dyDescent="0.25">
      <c r="B154" s="43" t="str">
        <f>IFERROR(IF(Loan_Not_Paid*Values_Entered,Payment_Number,""), "")</f>
        <v/>
      </c>
      <c r="C154" s="44" t="str">
        <f>IFERROR(IF(Loan_Not_Paid*Values_Entered,Payment_Date,""), "")</f>
        <v/>
      </c>
      <c r="D154" s="45" t="str">
        <f>IFERROR(IF(Loan_Not_Paid*Values_Entered,Beginning_Balance,""), "")</f>
        <v/>
      </c>
      <c r="E154" s="45" t="str">
        <f>IFERROR(IF(Loan_Not_Paid*Values_Entered,Monthly_Payment,""), "")</f>
        <v/>
      </c>
      <c r="F154" s="45" t="str">
        <f>IFERROR(IF(Loan_Not_Paid*Values_Entered,Principal,""), "")</f>
        <v/>
      </c>
      <c r="G154" s="45" t="str">
        <f>IFERROR(IF(Loan_Not_Paid*Values_Entered,Interest,""), "")</f>
        <v/>
      </c>
      <c r="H154" s="45" t="str">
        <f>IFERROR(IF(Loan_Not_Paid*Values_Entered,Ending_Balance,""), "")</f>
        <v/>
      </c>
    </row>
    <row r="155" spans="2:8" x14ac:dyDescent="0.25">
      <c r="B155" s="43" t="str">
        <f>IFERROR(IF(Loan_Not_Paid*Values_Entered,Payment_Number,""), "")</f>
        <v/>
      </c>
      <c r="C155" s="44" t="str">
        <f>IFERROR(IF(Loan_Not_Paid*Values_Entered,Payment_Date,""), "")</f>
        <v/>
      </c>
      <c r="D155" s="45" t="str">
        <f>IFERROR(IF(Loan_Not_Paid*Values_Entered,Beginning_Balance,""), "")</f>
        <v/>
      </c>
      <c r="E155" s="45" t="str">
        <f>IFERROR(IF(Loan_Not_Paid*Values_Entered,Monthly_Payment,""), "")</f>
        <v/>
      </c>
      <c r="F155" s="45" t="str">
        <f>IFERROR(IF(Loan_Not_Paid*Values_Entered,Principal,""), "")</f>
        <v/>
      </c>
      <c r="G155" s="45" t="str">
        <f>IFERROR(IF(Loan_Not_Paid*Values_Entered,Interest,""), "")</f>
        <v/>
      </c>
      <c r="H155" s="45" t="str">
        <f>IFERROR(IF(Loan_Not_Paid*Values_Entered,Ending_Balance,""), "")</f>
        <v/>
      </c>
    </row>
    <row r="156" spans="2:8" x14ac:dyDescent="0.25">
      <c r="B156" s="43" t="str">
        <f>IFERROR(IF(Loan_Not_Paid*Values_Entered,Payment_Number,""), "")</f>
        <v/>
      </c>
      <c r="C156" s="44" t="str">
        <f>IFERROR(IF(Loan_Not_Paid*Values_Entered,Payment_Date,""), "")</f>
        <v/>
      </c>
      <c r="D156" s="45" t="str">
        <f>IFERROR(IF(Loan_Not_Paid*Values_Entered,Beginning_Balance,""), "")</f>
        <v/>
      </c>
      <c r="E156" s="45" t="str">
        <f>IFERROR(IF(Loan_Not_Paid*Values_Entered,Monthly_Payment,""), "")</f>
        <v/>
      </c>
      <c r="F156" s="45" t="str">
        <f>IFERROR(IF(Loan_Not_Paid*Values_Entered,Principal,""), "")</f>
        <v/>
      </c>
      <c r="G156" s="45" t="str">
        <f>IFERROR(IF(Loan_Not_Paid*Values_Entered,Interest,""), "")</f>
        <v/>
      </c>
      <c r="H156" s="45" t="str">
        <f>IFERROR(IF(Loan_Not_Paid*Values_Entered,Ending_Balance,""), "")</f>
        <v/>
      </c>
    </row>
    <row r="157" spans="2:8" x14ac:dyDescent="0.25">
      <c r="B157" s="43" t="str">
        <f>IFERROR(IF(Loan_Not_Paid*Values_Entered,Payment_Number,""), "")</f>
        <v/>
      </c>
      <c r="C157" s="44" t="str">
        <f>IFERROR(IF(Loan_Not_Paid*Values_Entered,Payment_Date,""), "")</f>
        <v/>
      </c>
      <c r="D157" s="45" t="str">
        <f>IFERROR(IF(Loan_Not_Paid*Values_Entered,Beginning_Balance,""), "")</f>
        <v/>
      </c>
      <c r="E157" s="45" t="str">
        <f>IFERROR(IF(Loan_Not_Paid*Values_Entered,Monthly_Payment,""), "")</f>
        <v/>
      </c>
      <c r="F157" s="45" t="str">
        <f>IFERROR(IF(Loan_Not_Paid*Values_Entered,Principal,""), "")</f>
        <v/>
      </c>
      <c r="G157" s="45" t="str">
        <f>IFERROR(IF(Loan_Not_Paid*Values_Entered,Interest,""), "")</f>
        <v/>
      </c>
      <c r="H157" s="45" t="str">
        <f>IFERROR(IF(Loan_Not_Paid*Values_Entered,Ending_Balance,""), "")</f>
        <v/>
      </c>
    </row>
    <row r="158" spans="2:8" x14ac:dyDescent="0.25">
      <c r="B158" s="43" t="str">
        <f>IFERROR(IF(Loan_Not_Paid*Values_Entered,Payment_Number,""), "")</f>
        <v/>
      </c>
      <c r="C158" s="44" t="str">
        <f>IFERROR(IF(Loan_Not_Paid*Values_Entered,Payment_Date,""), "")</f>
        <v/>
      </c>
      <c r="D158" s="45" t="str">
        <f>IFERROR(IF(Loan_Not_Paid*Values_Entered,Beginning_Balance,""), "")</f>
        <v/>
      </c>
      <c r="E158" s="45" t="str">
        <f>IFERROR(IF(Loan_Not_Paid*Values_Entered,Monthly_Payment,""), "")</f>
        <v/>
      </c>
      <c r="F158" s="45" t="str">
        <f>IFERROR(IF(Loan_Not_Paid*Values_Entered,Principal,""), "")</f>
        <v/>
      </c>
      <c r="G158" s="45" t="str">
        <f>IFERROR(IF(Loan_Not_Paid*Values_Entered,Interest,""), "")</f>
        <v/>
      </c>
      <c r="H158" s="45" t="str">
        <f>IFERROR(IF(Loan_Not_Paid*Values_Entered,Ending_Balance,""), "")</f>
        <v/>
      </c>
    </row>
    <row r="159" spans="2:8" x14ac:dyDescent="0.25">
      <c r="B159" s="43" t="str">
        <f>IFERROR(IF(Loan_Not_Paid*Values_Entered,Payment_Number,""), "")</f>
        <v/>
      </c>
      <c r="C159" s="44" t="str">
        <f>IFERROR(IF(Loan_Not_Paid*Values_Entered,Payment_Date,""), "")</f>
        <v/>
      </c>
      <c r="D159" s="45" t="str">
        <f>IFERROR(IF(Loan_Not_Paid*Values_Entered,Beginning_Balance,""), "")</f>
        <v/>
      </c>
      <c r="E159" s="45" t="str">
        <f>IFERROR(IF(Loan_Not_Paid*Values_Entered,Monthly_Payment,""), "")</f>
        <v/>
      </c>
      <c r="F159" s="45" t="str">
        <f>IFERROR(IF(Loan_Not_Paid*Values_Entered,Principal,""), "")</f>
        <v/>
      </c>
      <c r="G159" s="45" t="str">
        <f>IFERROR(IF(Loan_Not_Paid*Values_Entered,Interest,""), "")</f>
        <v/>
      </c>
      <c r="H159" s="45" t="str">
        <f>IFERROR(IF(Loan_Not_Paid*Values_Entered,Ending_Balance,""), "")</f>
        <v/>
      </c>
    </row>
    <row r="160" spans="2:8" x14ac:dyDescent="0.25">
      <c r="B160" s="43" t="str">
        <f>IFERROR(IF(Loan_Not_Paid*Values_Entered,Payment_Number,""), "")</f>
        <v/>
      </c>
      <c r="C160" s="44" t="str">
        <f>IFERROR(IF(Loan_Not_Paid*Values_Entered,Payment_Date,""), "")</f>
        <v/>
      </c>
      <c r="D160" s="45" t="str">
        <f>IFERROR(IF(Loan_Not_Paid*Values_Entered,Beginning_Balance,""), "")</f>
        <v/>
      </c>
      <c r="E160" s="45" t="str">
        <f>IFERROR(IF(Loan_Not_Paid*Values_Entered,Monthly_Payment,""), "")</f>
        <v/>
      </c>
      <c r="F160" s="45" t="str">
        <f>IFERROR(IF(Loan_Not_Paid*Values_Entered,Principal,""), "")</f>
        <v/>
      </c>
      <c r="G160" s="45" t="str">
        <f>IFERROR(IF(Loan_Not_Paid*Values_Entered,Interest,""), "")</f>
        <v/>
      </c>
      <c r="H160" s="45" t="str">
        <f>IFERROR(IF(Loan_Not_Paid*Values_Entered,Ending_Balance,""), "")</f>
        <v/>
      </c>
    </row>
    <row r="161" spans="2:8" x14ac:dyDescent="0.25">
      <c r="B161" s="43" t="str">
        <f>IFERROR(IF(Loan_Not_Paid*Values_Entered,Payment_Number,""), "")</f>
        <v/>
      </c>
      <c r="C161" s="44" t="str">
        <f>IFERROR(IF(Loan_Not_Paid*Values_Entered,Payment_Date,""), "")</f>
        <v/>
      </c>
      <c r="D161" s="45" t="str">
        <f>IFERROR(IF(Loan_Not_Paid*Values_Entered,Beginning_Balance,""), "")</f>
        <v/>
      </c>
      <c r="E161" s="45" t="str">
        <f>IFERROR(IF(Loan_Not_Paid*Values_Entered,Monthly_Payment,""), "")</f>
        <v/>
      </c>
      <c r="F161" s="45" t="str">
        <f>IFERROR(IF(Loan_Not_Paid*Values_Entered,Principal,""), "")</f>
        <v/>
      </c>
      <c r="G161" s="45" t="str">
        <f>IFERROR(IF(Loan_Not_Paid*Values_Entered,Interest,""), "")</f>
        <v/>
      </c>
      <c r="H161" s="45" t="str">
        <f>IFERROR(IF(Loan_Not_Paid*Values_Entered,Ending_Balance,""), "")</f>
        <v/>
      </c>
    </row>
    <row r="162" spans="2:8" x14ac:dyDescent="0.25">
      <c r="B162" s="43" t="str">
        <f>IFERROR(IF(Loan_Not_Paid*Values_Entered,Payment_Number,""), "")</f>
        <v/>
      </c>
      <c r="C162" s="44" t="str">
        <f>IFERROR(IF(Loan_Not_Paid*Values_Entered,Payment_Date,""), "")</f>
        <v/>
      </c>
      <c r="D162" s="45" t="str">
        <f>IFERROR(IF(Loan_Not_Paid*Values_Entered,Beginning_Balance,""), "")</f>
        <v/>
      </c>
      <c r="E162" s="45" t="str">
        <f>IFERROR(IF(Loan_Not_Paid*Values_Entered,Monthly_Payment,""), "")</f>
        <v/>
      </c>
      <c r="F162" s="45" t="str">
        <f>IFERROR(IF(Loan_Not_Paid*Values_Entered,Principal,""), "")</f>
        <v/>
      </c>
      <c r="G162" s="45" t="str">
        <f>IFERROR(IF(Loan_Not_Paid*Values_Entered,Interest,""), "")</f>
        <v/>
      </c>
      <c r="H162" s="45" t="str">
        <f>IFERROR(IF(Loan_Not_Paid*Values_Entered,Ending_Balance,""), "")</f>
        <v/>
      </c>
    </row>
    <row r="163" spans="2:8" x14ac:dyDescent="0.25">
      <c r="B163" s="43" t="str">
        <f>IFERROR(IF(Loan_Not_Paid*Values_Entered,Payment_Number,""), "")</f>
        <v/>
      </c>
      <c r="C163" s="44" t="str">
        <f>IFERROR(IF(Loan_Not_Paid*Values_Entered,Payment_Date,""), "")</f>
        <v/>
      </c>
      <c r="D163" s="45" t="str">
        <f>IFERROR(IF(Loan_Not_Paid*Values_Entered,Beginning_Balance,""), "")</f>
        <v/>
      </c>
      <c r="E163" s="45" t="str">
        <f>IFERROR(IF(Loan_Not_Paid*Values_Entered,Monthly_Payment,""), "")</f>
        <v/>
      </c>
      <c r="F163" s="45" t="str">
        <f>IFERROR(IF(Loan_Not_Paid*Values_Entered,Principal,""), "")</f>
        <v/>
      </c>
      <c r="G163" s="45" t="str">
        <f>IFERROR(IF(Loan_Not_Paid*Values_Entered,Interest,""), "")</f>
        <v/>
      </c>
      <c r="H163" s="45" t="str">
        <f>IFERROR(IF(Loan_Not_Paid*Values_Entered,Ending_Balance,""), "")</f>
        <v/>
      </c>
    </row>
    <row r="164" spans="2:8" x14ac:dyDescent="0.25">
      <c r="B164" s="43" t="str">
        <f>IFERROR(IF(Loan_Not_Paid*Values_Entered,Payment_Number,""), "")</f>
        <v/>
      </c>
      <c r="C164" s="44" t="str">
        <f>IFERROR(IF(Loan_Not_Paid*Values_Entered,Payment_Date,""), "")</f>
        <v/>
      </c>
      <c r="D164" s="45" t="str">
        <f>IFERROR(IF(Loan_Not_Paid*Values_Entered,Beginning_Balance,""), "")</f>
        <v/>
      </c>
      <c r="E164" s="45" t="str">
        <f>IFERROR(IF(Loan_Not_Paid*Values_Entered,Monthly_Payment,""), "")</f>
        <v/>
      </c>
      <c r="F164" s="45" t="str">
        <f>IFERROR(IF(Loan_Not_Paid*Values_Entered,Principal,""), "")</f>
        <v/>
      </c>
      <c r="G164" s="45" t="str">
        <f>IFERROR(IF(Loan_Not_Paid*Values_Entered,Interest,""), "")</f>
        <v/>
      </c>
      <c r="H164" s="45" t="str">
        <f>IFERROR(IF(Loan_Not_Paid*Values_Entered,Ending_Balance,""), "")</f>
        <v/>
      </c>
    </row>
    <row r="165" spans="2:8" x14ac:dyDescent="0.25">
      <c r="B165" s="43" t="str">
        <f>IFERROR(IF(Loan_Not_Paid*Values_Entered,Payment_Number,""), "")</f>
        <v/>
      </c>
      <c r="C165" s="44" t="str">
        <f>IFERROR(IF(Loan_Not_Paid*Values_Entered,Payment_Date,""), "")</f>
        <v/>
      </c>
      <c r="D165" s="45" t="str">
        <f>IFERROR(IF(Loan_Not_Paid*Values_Entered,Beginning_Balance,""), "")</f>
        <v/>
      </c>
      <c r="E165" s="45" t="str">
        <f>IFERROR(IF(Loan_Not_Paid*Values_Entered,Monthly_Payment,""), "")</f>
        <v/>
      </c>
      <c r="F165" s="45" t="str">
        <f>IFERROR(IF(Loan_Not_Paid*Values_Entered,Principal,""), "")</f>
        <v/>
      </c>
      <c r="G165" s="45" t="str">
        <f>IFERROR(IF(Loan_Not_Paid*Values_Entered,Interest,""), "")</f>
        <v/>
      </c>
      <c r="H165" s="45" t="str">
        <f>IFERROR(IF(Loan_Not_Paid*Values_Entered,Ending_Balance,""), "")</f>
        <v/>
      </c>
    </row>
    <row r="166" spans="2:8" x14ac:dyDescent="0.25">
      <c r="B166" s="43" t="str">
        <f>IFERROR(IF(Loan_Not_Paid*Values_Entered,Payment_Number,""), "")</f>
        <v/>
      </c>
      <c r="C166" s="44" t="str">
        <f>IFERROR(IF(Loan_Not_Paid*Values_Entered,Payment_Date,""), "")</f>
        <v/>
      </c>
      <c r="D166" s="45" t="str">
        <f>IFERROR(IF(Loan_Not_Paid*Values_Entered,Beginning_Balance,""), "")</f>
        <v/>
      </c>
      <c r="E166" s="45" t="str">
        <f>IFERROR(IF(Loan_Not_Paid*Values_Entered,Monthly_Payment,""), "")</f>
        <v/>
      </c>
      <c r="F166" s="45" t="str">
        <f>IFERROR(IF(Loan_Not_Paid*Values_Entered,Principal,""), "")</f>
        <v/>
      </c>
      <c r="G166" s="45" t="str">
        <f>IFERROR(IF(Loan_Not_Paid*Values_Entered,Interest,""), "")</f>
        <v/>
      </c>
      <c r="H166" s="45" t="str">
        <f>IFERROR(IF(Loan_Not_Paid*Values_Entered,Ending_Balance,""), "")</f>
        <v/>
      </c>
    </row>
    <row r="167" spans="2:8" x14ac:dyDescent="0.25">
      <c r="B167" s="43" t="str">
        <f>IFERROR(IF(Loan_Not_Paid*Values_Entered,Payment_Number,""), "")</f>
        <v/>
      </c>
      <c r="C167" s="44" t="str">
        <f>IFERROR(IF(Loan_Not_Paid*Values_Entered,Payment_Date,""), "")</f>
        <v/>
      </c>
      <c r="D167" s="45" t="str">
        <f>IFERROR(IF(Loan_Not_Paid*Values_Entered,Beginning_Balance,""), "")</f>
        <v/>
      </c>
      <c r="E167" s="45" t="str">
        <f>IFERROR(IF(Loan_Not_Paid*Values_Entered,Monthly_Payment,""), "")</f>
        <v/>
      </c>
      <c r="F167" s="45" t="str">
        <f>IFERROR(IF(Loan_Not_Paid*Values_Entered,Principal,""), "")</f>
        <v/>
      </c>
      <c r="G167" s="45" t="str">
        <f>IFERROR(IF(Loan_Not_Paid*Values_Entered,Interest,""), "")</f>
        <v/>
      </c>
      <c r="H167" s="45" t="str">
        <f>IFERROR(IF(Loan_Not_Paid*Values_Entered,Ending_Balance,""), "")</f>
        <v/>
      </c>
    </row>
    <row r="168" spans="2:8" x14ac:dyDescent="0.25">
      <c r="B168" s="43" t="str">
        <f>IFERROR(IF(Loan_Not_Paid*Values_Entered,Payment_Number,""), "")</f>
        <v/>
      </c>
      <c r="C168" s="44" t="str">
        <f>IFERROR(IF(Loan_Not_Paid*Values_Entered,Payment_Date,""), "")</f>
        <v/>
      </c>
      <c r="D168" s="45" t="str">
        <f>IFERROR(IF(Loan_Not_Paid*Values_Entered,Beginning_Balance,""), "")</f>
        <v/>
      </c>
      <c r="E168" s="45" t="str">
        <f>IFERROR(IF(Loan_Not_Paid*Values_Entered,Monthly_Payment,""), "")</f>
        <v/>
      </c>
      <c r="F168" s="45" t="str">
        <f>IFERROR(IF(Loan_Not_Paid*Values_Entered,Principal,""), "")</f>
        <v/>
      </c>
      <c r="G168" s="45" t="str">
        <f>IFERROR(IF(Loan_Not_Paid*Values_Entered,Interest,""), "")</f>
        <v/>
      </c>
      <c r="H168" s="45" t="str">
        <f>IFERROR(IF(Loan_Not_Paid*Values_Entered,Ending_Balance,""), "")</f>
        <v/>
      </c>
    </row>
    <row r="169" spans="2:8" x14ac:dyDescent="0.25">
      <c r="B169" s="43" t="str">
        <f>IFERROR(IF(Loan_Not_Paid*Values_Entered,Payment_Number,""), "")</f>
        <v/>
      </c>
      <c r="C169" s="44" t="str">
        <f>IFERROR(IF(Loan_Not_Paid*Values_Entered,Payment_Date,""), "")</f>
        <v/>
      </c>
      <c r="D169" s="45" t="str">
        <f>IFERROR(IF(Loan_Not_Paid*Values_Entered,Beginning_Balance,""), "")</f>
        <v/>
      </c>
      <c r="E169" s="45" t="str">
        <f>IFERROR(IF(Loan_Not_Paid*Values_Entered,Monthly_Payment,""), "")</f>
        <v/>
      </c>
      <c r="F169" s="45" t="str">
        <f>IFERROR(IF(Loan_Not_Paid*Values_Entered,Principal,""), "")</f>
        <v/>
      </c>
      <c r="G169" s="45" t="str">
        <f>IFERROR(IF(Loan_Not_Paid*Values_Entered,Interest,""), "")</f>
        <v/>
      </c>
      <c r="H169" s="45" t="str">
        <f>IFERROR(IF(Loan_Not_Paid*Values_Entered,Ending_Balance,""), "")</f>
        <v/>
      </c>
    </row>
    <row r="170" spans="2:8" x14ac:dyDescent="0.25">
      <c r="B170" s="43" t="str">
        <f>IFERROR(IF(Loan_Not_Paid*Values_Entered,Payment_Number,""), "")</f>
        <v/>
      </c>
      <c r="C170" s="44" t="str">
        <f>IFERROR(IF(Loan_Not_Paid*Values_Entered,Payment_Date,""), "")</f>
        <v/>
      </c>
      <c r="D170" s="45" t="str">
        <f>IFERROR(IF(Loan_Not_Paid*Values_Entered,Beginning_Balance,""), "")</f>
        <v/>
      </c>
      <c r="E170" s="45" t="str">
        <f>IFERROR(IF(Loan_Not_Paid*Values_Entered,Monthly_Payment,""), "")</f>
        <v/>
      </c>
      <c r="F170" s="45" t="str">
        <f>IFERROR(IF(Loan_Not_Paid*Values_Entered,Principal,""), "")</f>
        <v/>
      </c>
      <c r="G170" s="45" t="str">
        <f>IFERROR(IF(Loan_Not_Paid*Values_Entered,Interest,""), "")</f>
        <v/>
      </c>
      <c r="H170" s="45" t="str">
        <f>IFERROR(IF(Loan_Not_Paid*Values_Entered,Ending_Balance,""), "")</f>
        <v/>
      </c>
    </row>
    <row r="171" spans="2:8" x14ac:dyDescent="0.25">
      <c r="B171" s="43" t="str">
        <f>IFERROR(IF(Loan_Not_Paid*Values_Entered,Payment_Number,""), "")</f>
        <v/>
      </c>
      <c r="C171" s="44" t="str">
        <f>IFERROR(IF(Loan_Not_Paid*Values_Entered,Payment_Date,""), "")</f>
        <v/>
      </c>
      <c r="D171" s="45" t="str">
        <f>IFERROR(IF(Loan_Not_Paid*Values_Entered,Beginning_Balance,""), "")</f>
        <v/>
      </c>
      <c r="E171" s="45" t="str">
        <f>IFERROR(IF(Loan_Not_Paid*Values_Entered,Monthly_Payment,""), "")</f>
        <v/>
      </c>
      <c r="F171" s="45" t="str">
        <f>IFERROR(IF(Loan_Not_Paid*Values_Entered,Principal,""), "")</f>
        <v/>
      </c>
      <c r="G171" s="45" t="str">
        <f>IFERROR(IF(Loan_Not_Paid*Values_Entered,Interest,""), "")</f>
        <v/>
      </c>
      <c r="H171" s="45" t="str">
        <f>IFERROR(IF(Loan_Not_Paid*Values_Entered,Ending_Balance,""), "")</f>
        <v/>
      </c>
    </row>
    <row r="172" spans="2:8" x14ac:dyDescent="0.25">
      <c r="B172" s="43" t="str">
        <f>IFERROR(IF(Loan_Not_Paid*Values_Entered,Payment_Number,""), "")</f>
        <v/>
      </c>
      <c r="C172" s="44" t="str">
        <f>IFERROR(IF(Loan_Not_Paid*Values_Entered,Payment_Date,""), "")</f>
        <v/>
      </c>
      <c r="D172" s="45" t="str">
        <f>IFERROR(IF(Loan_Not_Paid*Values_Entered,Beginning_Balance,""), "")</f>
        <v/>
      </c>
      <c r="E172" s="45" t="str">
        <f>IFERROR(IF(Loan_Not_Paid*Values_Entered,Monthly_Payment,""), "")</f>
        <v/>
      </c>
      <c r="F172" s="45" t="str">
        <f>IFERROR(IF(Loan_Not_Paid*Values_Entered,Principal,""), "")</f>
        <v/>
      </c>
      <c r="G172" s="45" t="str">
        <f>IFERROR(IF(Loan_Not_Paid*Values_Entered,Interest,""), "")</f>
        <v/>
      </c>
      <c r="H172" s="45" t="str">
        <f>IFERROR(IF(Loan_Not_Paid*Values_Entered,Ending_Balance,""), "")</f>
        <v/>
      </c>
    </row>
    <row r="173" spans="2:8" x14ac:dyDescent="0.25">
      <c r="B173" s="43" t="str">
        <f>IFERROR(IF(Loan_Not_Paid*Values_Entered,Payment_Number,""), "")</f>
        <v/>
      </c>
      <c r="C173" s="44" t="str">
        <f>IFERROR(IF(Loan_Not_Paid*Values_Entered,Payment_Date,""), "")</f>
        <v/>
      </c>
      <c r="D173" s="45" t="str">
        <f>IFERROR(IF(Loan_Not_Paid*Values_Entered,Beginning_Balance,""), "")</f>
        <v/>
      </c>
      <c r="E173" s="45" t="str">
        <f>IFERROR(IF(Loan_Not_Paid*Values_Entered,Monthly_Payment,""), "")</f>
        <v/>
      </c>
      <c r="F173" s="45" t="str">
        <f>IFERROR(IF(Loan_Not_Paid*Values_Entered,Principal,""), "")</f>
        <v/>
      </c>
      <c r="G173" s="45" t="str">
        <f>IFERROR(IF(Loan_Not_Paid*Values_Entered,Interest,""), "")</f>
        <v/>
      </c>
      <c r="H173" s="45" t="str">
        <f>IFERROR(IF(Loan_Not_Paid*Values_Entered,Ending_Balance,""), "")</f>
        <v/>
      </c>
    </row>
    <row r="174" spans="2:8" x14ac:dyDescent="0.25">
      <c r="B174" s="43" t="str">
        <f>IFERROR(IF(Loan_Not_Paid*Values_Entered,Payment_Number,""), "")</f>
        <v/>
      </c>
      <c r="C174" s="44" t="str">
        <f>IFERROR(IF(Loan_Not_Paid*Values_Entered,Payment_Date,""), "")</f>
        <v/>
      </c>
      <c r="D174" s="45" t="str">
        <f>IFERROR(IF(Loan_Not_Paid*Values_Entered,Beginning_Balance,""), "")</f>
        <v/>
      </c>
      <c r="E174" s="45" t="str">
        <f>IFERROR(IF(Loan_Not_Paid*Values_Entered,Monthly_Payment,""), "")</f>
        <v/>
      </c>
      <c r="F174" s="45" t="str">
        <f>IFERROR(IF(Loan_Not_Paid*Values_Entered,Principal,""), "")</f>
        <v/>
      </c>
      <c r="G174" s="45" t="str">
        <f>IFERROR(IF(Loan_Not_Paid*Values_Entered,Interest,""), "")</f>
        <v/>
      </c>
      <c r="H174" s="45" t="str">
        <f>IFERROR(IF(Loan_Not_Paid*Values_Entered,Ending_Balance,""), "")</f>
        <v/>
      </c>
    </row>
    <row r="175" spans="2:8" x14ac:dyDescent="0.25">
      <c r="B175" s="43" t="str">
        <f>IFERROR(IF(Loan_Not_Paid*Values_Entered,Payment_Number,""), "")</f>
        <v/>
      </c>
      <c r="C175" s="44" t="str">
        <f>IFERROR(IF(Loan_Not_Paid*Values_Entered,Payment_Date,""), "")</f>
        <v/>
      </c>
      <c r="D175" s="45" t="str">
        <f>IFERROR(IF(Loan_Not_Paid*Values_Entered,Beginning_Balance,""), "")</f>
        <v/>
      </c>
      <c r="E175" s="45" t="str">
        <f>IFERROR(IF(Loan_Not_Paid*Values_Entered,Monthly_Payment,""), "")</f>
        <v/>
      </c>
      <c r="F175" s="45" t="str">
        <f>IFERROR(IF(Loan_Not_Paid*Values_Entered,Principal,""), "")</f>
        <v/>
      </c>
      <c r="G175" s="45" t="str">
        <f>IFERROR(IF(Loan_Not_Paid*Values_Entered,Interest,""), "")</f>
        <v/>
      </c>
      <c r="H175" s="45" t="str">
        <f>IFERROR(IF(Loan_Not_Paid*Values_Entered,Ending_Balance,""), "")</f>
        <v/>
      </c>
    </row>
    <row r="176" spans="2:8" x14ac:dyDescent="0.25">
      <c r="B176" s="43" t="str">
        <f>IFERROR(IF(Loan_Not_Paid*Values_Entered,Payment_Number,""), "")</f>
        <v/>
      </c>
      <c r="C176" s="44" t="str">
        <f>IFERROR(IF(Loan_Not_Paid*Values_Entered,Payment_Date,""), "")</f>
        <v/>
      </c>
      <c r="D176" s="45" t="str">
        <f>IFERROR(IF(Loan_Not_Paid*Values_Entered,Beginning_Balance,""), "")</f>
        <v/>
      </c>
      <c r="E176" s="45" t="str">
        <f>IFERROR(IF(Loan_Not_Paid*Values_Entered,Monthly_Payment,""), "")</f>
        <v/>
      </c>
      <c r="F176" s="45" t="str">
        <f>IFERROR(IF(Loan_Not_Paid*Values_Entered,Principal,""), "")</f>
        <v/>
      </c>
      <c r="G176" s="45" t="str">
        <f>IFERROR(IF(Loan_Not_Paid*Values_Entered,Interest,""), "")</f>
        <v/>
      </c>
      <c r="H176" s="45" t="str">
        <f>IFERROR(IF(Loan_Not_Paid*Values_Entered,Ending_Balance,""), "")</f>
        <v/>
      </c>
    </row>
    <row r="177" spans="2:8" x14ac:dyDescent="0.25">
      <c r="B177" s="43" t="str">
        <f>IFERROR(IF(Loan_Not_Paid*Values_Entered,Payment_Number,""), "")</f>
        <v/>
      </c>
      <c r="C177" s="44" t="str">
        <f>IFERROR(IF(Loan_Not_Paid*Values_Entered,Payment_Date,""), "")</f>
        <v/>
      </c>
      <c r="D177" s="45" t="str">
        <f>IFERROR(IF(Loan_Not_Paid*Values_Entered,Beginning_Balance,""), "")</f>
        <v/>
      </c>
      <c r="E177" s="45" t="str">
        <f>IFERROR(IF(Loan_Not_Paid*Values_Entered,Monthly_Payment,""), "")</f>
        <v/>
      </c>
      <c r="F177" s="45" t="str">
        <f>IFERROR(IF(Loan_Not_Paid*Values_Entered,Principal,""), "")</f>
        <v/>
      </c>
      <c r="G177" s="45" t="str">
        <f>IFERROR(IF(Loan_Not_Paid*Values_Entered,Interest,""), "")</f>
        <v/>
      </c>
      <c r="H177" s="45" t="str">
        <f>IFERROR(IF(Loan_Not_Paid*Values_Entered,Ending_Balance,""), "")</f>
        <v/>
      </c>
    </row>
    <row r="178" spans="2:8" x14ac:dyDescent="0.25">
      <c r="B178" s="43" t="str">
        <f>IFERROR(IF(Loan_Not_Paid*Values_Entered,Payment_Number,""), "")</f>
        <v/>
      </c>
      <c r="C178" s="44" t="str">
        <f>IFERROR(IF(Loan_Not_Paid*Values_Entered,Payment_Date,""), "")</f>
        <v/>
      </c>
      <c r="D178" s="45" t="str">
        <f>IFERROR(IF(Loan_Not_Paid*Values_Entered,Beginning_Balance,""), "")</f>
        <v/>
      </c>
      <c r="E178" s="45" t="str">
        <f>IFERROR(IF(Loan_Not_Paid*Values_Entered,Monthly_Payment,""), "")</f>
        <v/>
      </c>
      <c r="F178" s="45" t="str">
        <f>IFERROR(IF(Loan_Not_Paid*Values_Entered,Principal,""), "")</f>
        <v/>
      </c>
      <c r="G178" s="45" t="str">
        <f>IFERROR(IF(Loan_Not_Paid*Values_Entered,Interest,""), "")</f>
        <v/>
      </c>
      <c r="H178" s="45" t="str">
        <f>IFERROR(IF(Loan_Not_Paid*Values_Entered,Ending_Balance,""), "")</f>
        <v/>
      </c>
    </row>
    <row r="179" spans="2:8" x14ac:dyDescent="0.25">
      <c r="B179" s="43" t="str">
        <f>IFERROR(IF(Loan_Not_Paid*Values_Entered,Payment_Number,""), "")</f>
        <v/>
      </c>
      <c r="C179" s="44" t="str">
        <f>IFERROR(IF(Loan_Not_Paid*Values_Entered,Payment_Date,""), "")</f>
        <v/>
      </c>
      <c r="D179" s="45" t="str">
        <f>IFERROR(IF(Loan_Not_Paid*Values_Entered,Beginning_Balance,""), "")</f>
        <v/>
      </c>
      <c r="E179" s="45" t="str">
        <f>IFERROR(IF(Loan_Not_Paid*Values_Entered,Monthly_Payment,""), "")</f>
        <v/>
      </c>
      <c r="F179" s="45" t="str">
        <f>IFERROR(IF(Loan_Not_Paid*Values_Entered,Principal,""), "")</f>
        <v/>
      </c>
      <c r="G179" s="45" t="str">
        <f>IFERROR(IF(Loan_Not_Paid*Values_Entered,Interest,""), "")</f>
        <v/>
      </c>
      <c r="H179" s="45" t="str">
        <f>IFERROR(IF(Loan_Not_Paid*Values_Entered,Ending_Balance,""), "")</f>
        <v/>
      </c>
    </row>
    <row r="180" spans="2:8" x14ac:dyDescent="0.25">
      <c r="B180" s="43" t="str">
        <f>IFERROR(IF(Loan_Not_Paid*Values_Entered,Payment_Number,""), "")</f>
        <v/>
      </c>
      <c r="C180" s="44" t="str">
        <f>IFERROR(IF(Loan_Not_Paid*Values_Entered,Payment_Date,""), "")</f>
        <v/>
      </c>
      <c r="D180" s="45" t="str">
        <f>IFERROR(IF(Loan_Not_Paid*Values_Entered,Beginning_Balance,""), "")</f>
        <v/>
      </c>
      <c r="E180" s="45" t="str">
        <f>IFERROR(IF(Loan_Not_Paid*Values_Entered,Monthly_Payment,""), "")</f>
        <v/>
      </c>
      <c r="F180" s="45" t="str">
        <f>IFERROR(IF(Loan_Not_Paid*Values_Entered,Principal,""), "")</f>
        <v/>
      </c>
      <c r="G180" s="45" t="str">
        <f>IFERROR(IF(Loan_Not_Paid*Values_Entered,Interest,""), "")</f>
        <v/>
      </c>
      <c r="H180" s="45" t="str">
        <f>IFERROR(IF(Loan_Not_Paid*Values_Entered,Ending_Balance,""), "")</f>
        <v/>
      </c>
    </row>
    <row r="181" spans="2:8" x14ac:dyDescent="0.25">
      <c r="B181" s="43" t="str">
        <f>IFERROR(IF(Loan_Not_Paid*Values_Entered,Payment_Number,""), "")</f>
        <v/>
      </c>
      <c r="C181" s="44" t="str">
        <f>IFERROR(IF(Loan_Not_Paid*Values_Entered,Payment_Date,""), "")</f>
        <v/>
      </c>
      <c r="D181" s="45" t="str">
        <f>IFERROR(IF(Loan_Not_Paid*Values_Entered,Beginning_Balance,""), "")</f>
        <v/>
      </c>
      <c r="E181" s="45" t="str">
        <f>IFERROR(IF(Loan_Not_Paid*Values_Entered,Monthly_Payment,""), "")</f>
        <v/>
      </c>
      <c r="F181" s="45" t="str">
        <f>IFERROR(IF(Loan_Not_Paid*Values_Entered,Principal,""), "")</f>
        <v/>
      </c>
      <c r="G181" s="45" t="str">
        <f>IFERROR(IF(Loan_Not_Paid*Values_Entered,Interest,""), "")</f>
        <v/>
      </c>
      <c r="H181" s="45" t="str">
        <f>IFERROR(IF(Loan_Not_Paid*Values_Entered,Ending_Balance,""), "")</f>
        <v/>
      </c>
    </row>
    <row r="182" spans="2:8" x14ac:dyDescent="0.25">
      <c r="B182" s="43" t="str">
        <f>IFERROR(IF(Loan_Not_Paid*Values_Entered,Payment_Number,""), "")</f>
        <v/>
      </c>
      <c r="C182" s="44" t="str">
        <f>IFERROR(IF(Loan_Not_Paid*Values_Entered,Payment_Date,""), "")</f>
        <v/>
      </c>
      <c r="D182" s="45" t="str">
        <f>IFERROR(IF(Loan_Not_Paid*Values_Entered,Beginning_Balance,""), "")</f>
        <v/>
      </c>
      <c r="E182" s="45" t="str">
        <f>IFERROR(IF(Loan_Not_Paid*Values_Entered,Monthly_Payment,""), "")</f>
        <v/>
      </c>
      <c r="F182" s="45" t="str">
        <f>IFERROR(IF(Loan_Not_Paid*Values_Entered,Principal,""), "")</f>
        <v/>
      </c>
      <c r="G182" s="45" t="str">
        <f>IFERROR(IF(Loan_Not_Paid*Values_Entered,Interest,""), "")</f>
        <v/>
      </c>
      <c r="H182" s="45" t="str">
        <f>IFERROR(IF(Loan_Not_Paid*Values_Entered,Ending_Balance,""), "")</f>
        <v/>
      </c>
    </row>
    <row r="183" spans="2:8" x14ac:dyDescent="0.25">
      <c r="B183" s="43" t="str">
        <f>IFERROR(IF(Loan_Not_Paid*Values_Entered,Payment_Number,""), "")</f>
        <v/>
      </c>
      <c r="C183" s="44" t="str">
        <f>IFERROR(IF(Loan_Not_Paid*Values_Entered,Payment_Date,""), "")</f>
        <v/>
      </c>
      <c r="D183" s="45" t="str">
        <f>IFERROR(IF(Loan_Not_Paid*Values_Entered,Beginning_Balance,""), "")</f>
        <v/>
      </c>
      <c r="E183" s="45" t="str">
        <f>IFERROR(IF(Loan_Not_Paid*Values_Entered,Monthly_Payment,""), "")</f>
        <v/>
      </c>
      <c r="F183" s="45" t="str">
        <f>IFERROR(IF(Loan_Not_Paid*Values_Entered,Principal,""), "")</f>
        <v/>
      </c>
      <c r="G183" s="45" t="str">
        <f>IFERROR(IF(Loan_Not_Paid*Values_Entered,Interest,""), "")</f>
        <v/>
      </c>
      <c r="H183" s="45" t="str">
        <f>IFERROR(IF(Loan_Not_Paid*Values_Entered,Ending_Balance,""), "")</f>
        <v/>
      </c>
    </row>
    <row r="184" spans="2:8" x14ac:dyDescent="0.25">
      <c r="B184" s="43" t="str">
        <f>IFERROR(IF(Loan_Not_Paid*Values_Entered,Payment_Number,""), "")</f>
        <v/>
      </c>
      <c r="C184" s="44" t="str">
        <f>IFERROR(IF(Loan_Not_Paid*Values_Entered,Payment_Date,""), "")</f>
        <v/>
      </c>
      <c r="D184" s="45" t="str">
        <f>IFERROR(IF(Loan_Not_Paid*Values_Entered,Beginning_Balance,""), "")</f>
        <v/>
      </c>
      <c r="E184" s="45" t="str">
        <f>IFERROR(IF(Loan_Not_Paid*Values_Entered,Monthly_Payment,""), "")</f>
        <v/>
      </c>
      <c r="F184" s="45" t="str">
        <f>IFERROR(IF(Loan_Not_Paid*Values_Entered,Principal,""), "")</f>
        <v/>
      </c>
      <c r="G184" s="45" t="str">
        <f>IFERROR(IF(Loan_Not_Paid*Values_Entered,Interest,""), "")</f>
        <v/>
      </c>
      <c r="H184" s="45" t="str">
        <f>IFERROR(IF(Loan_Not_Paid*Values_Entered,Ending_Balance,""), "")</f>
        <v/>
      </c>
    </row>
    <row r="185" spans="2:8" x14ac:dyDescent="0.25">
      <c r="B185" s="43" t="str">
        <f>IFERROR(IF(Loan_Not_Paid*Values_Entered,Payment_Number,""), "")</f>
        <v/>
      </c>
      <c r="C185" s="44" t="str">
        <f>IFERROR(IF(Loan_Not_Paid*Values_Entered,Payment_Date,""), "")</f>
        <v/>
      </c>
      <c r="D185" s="45" t="str">
        <f>IFERROR(IF(Loan_Not_Paid*Values_Entered,Beginning_Balance,""), "")</f>
        <v/>
      </c>
      <c r="E185" s="45" t="str">
        <f>IFERROR(IF(Loan_Not_Paid*Values_Entered,Monthly_Payment,""), "")</f>
        <v/>
      </c>
      <c r="F185" s="45" t="str">
        <f>IFERROR(IF(Loan_Not_Paid*Values_Entered,Principal,""), "")</f>
        <v/>
      </c>
      <c r="G185" s="45" t="str">
        <f>IFERROR(IF(Loan_Not_Paid*Values_Entered,Interest,""), "")</f>
        <v/>
      </c>
      <c r="H185" s="45" t="str">
        <f>IFERROR(IF(Loan_Not_Paid*Values_Entered,Ending_Balance,""), "")</f>
        <v/>
      </c>
    </row>
    <row r="186" spans="2:8" x14ac:dyDescent="0.25">
      <c r="B186" s="43" t="str">
        <f>IFERROR(IF(Loan_Not_Paid*Values_Entered,Payment_Number,""), "")</f>
        <v/>
      </c>
      <c r="C186" s="44" t="str">
        <f>IFERROR(IF(Loan_Not_Paid*Values_Entered,Payment_Date,""), "")</f>
        <v/>
      </c>
      <c r="D186" s="45" t="str">
        <f>IFERROR(IF(Loan_Not_Paid*Values_Entered,Beginning_Balance,""), "")</f>
        <v/>
      </c>
      <c r="E186" s="45" t="str">
        <f>IFERROR(IF(Loan_Not_Paid*Values_Entered,Monthly_Payment,""), "")</f>
        <v/>
      </c>
      <c r="F186" s="45" t="str">
        <f>IFERROR(IF(Loan_Not_Paid*Values_Entered,Principal,""), "")</f>
        <v/>
      </c>
      <c r="G186" s="45" t="str">
        <f>IFERROR(IF(Loan_Not_Paid*Values_Entered,Interest,""), "")</f>
        <v/>
      </c>
      <c r="H186" s="45" t="str">
        <f>IFERROR(IF(Loan_Not_Paid*Values_Entered,Ending_Balance,""), "")</f>
        <v/>
      </c>
    </row>
    <row r="187" spans="2:8" x14ac:dyDescent="0.25">
      <c r="B187" s="43" t="str">
        <f>IFERROR(IF(Loan_Not_Paid*Values_Entered,Payment_Number,""), "")</f>
        <v/>
      </c>
      <c r="C187" s="44" t="str">
        <f>IFERROR(IF(Loan_Not_Paid*Values_Entered,Payment_Date,""), "")</f>
        <v/>
      </c>
      <c r="D187" s="45" t="str">
        <f>IFERROR(IF(Loan_Not_Paid*Values_Entered,Beginning_Balance,""), "")</f>
        <v/>
      </c>
      <c r="E187" s="45" t="str">
        <f>IFERROR(IF(Loan_Not_Paid*Values_Entered,Monthly_Payment,""), "")</f>
        <v/>
      </c>
      <c r="F187" s="45" t="str">
        <f>IFERROR(IF(Loan_Not_Paid*Values_Entered,Principal,""), "")</f>
        <v/>
      </c>
      <c r="G187" s="45" t="str">
        <f>IFERROR(IF(Loan_Not_Paid*Values_Entered,Interest,""), "")</f>
        <v/>
      </c>
      <c r="H187" s="45" t="str">
        <f>IFERROR(IF(Loan_Not_Paid*Values_Entered,Ending_Balance,""), "")</f>
        <v/>
      </c>
    </row>
    <row r="188" spans="2:8" x14ac:dyDescent="0.25">
      <c r="B188" s="43" t="str">
        <f>IFERROR(IF(Loan_Not_Paid*Values_Entered,Payment_Number,""), "")</f>
        <v/>
      </c>
      <c r="C188" s="44" t="str">
        <f>IFERROR(IF(Loan_Not_Paid*Values_Entered,Payment_Date,""), "")</f>
        <v/>
      </c>
      <c r="D188" s="45" t="str">
        <f>IFERROR(IF(Loan_Not_Paid*Values_Entered,Beginning_Balance,""), "")</f>
        <v/>
      </c>
      <c r="E188" s="45" t="str">
        <f>IFERROR(IF(Loan_Not_Paid*Values_Entered,Monthly_Payment,""), "")</f>
        <v/>
      </c>
      <c r="F188" s="45" t="str">
        <f>IFERROR(IF(Loan_Not_Paid*Values_Entered,Principal,""), "")</f>
        <v/>
      </c>
      <c r="G188" s="45" t="str">
        <f>IFERROR(IF(Loan_Not_Paid*Values_Entered,Interest,""), "")</f>
        <v/>
      </c>
      <c r="H188" s="45" t="str">
        <f>IFERROR(IF(Loan_Not_Paid*Values_Entered,Ending_Balance,""), "")</f>
        <v/>
      </c>
    </row>
    <row r="189" spans="2:8" x14ac:dyDescent="0.25">
      <c r="B189" s="43" t="str">
        <f>IFERROR(IF(Loan_Not_Paid*Values_Entered,Payment_Number,""), "")</f>
        <v/>
      </c>
      <c r="C189" s="44" t="str">
        <f>IFERROR(IF(Loan_Not_Paid*Values_Entered,Payment_Date,""), "")</f>
        <v/>
      </c>
      <c r="D189" s="45" t="str">
        <f>IFERROR(IF(Loan_Not_Paid*Values_Entered,Beginning_Balance,""), "")</f>
        <v/>
      </c>
      <c r="E189" s="45" t="str">
        <f>IFERROR(IF(Loan_Not_Paid*Values_Entered,Monthly_Payment,""), "")</f>
        <v/>
      </c>
      <c r="F189" s="45" t="str">
        <f>IFERROR(IF(Loan_Not_Paid*Values_Entered,Principal,""), "")</f>
        <v/>
      </c>
      <c r="G189" s="45" t="str">
        <f>IFERROR(IF(Loan_Not_Paid*Values_Entered,Interest,""), "")</f>
        <v/>
      </c>
      <c r="H189" s="45" t="str">
        <f>IFERROR(IF(Loan_Not_Paid*Values_Entered,Ending_Balance,""), "")</f>
        <v/>
      </c>
    </row>
    <row r="190" spans="2:8" x14ac:dyDescent="0.25">
      <c r="B190" s="43" t="str">
        <f>IFERROR(IF(Loan_Not_Paid*Values_Entered,Payment_Number,""), "")</f>
        <v/>
      </c>
      <c r="C190" s="44" t="str">
        <f>IFERROR(IF(Loan_Not_Paid*Values_Entered,Payment_Date,""), "")</f>
        <v/>
      </c>
      <c r="D190" s="45" t="str">
        <f>IFERROR(IF(Loan_Not_Paid*Values_Entered,Beginning_Balance,""), "")</f>
        <v/>
      </c>
      <c r="E190" s="45" t="str">
        <f>IFERROR(IF(Loan_Not_Paid*Values_Entered,Monthly_Payment,""), "")</f>
        <v/>
      </c>
      <c r="F190" s="45" t="str">
        <f>IFERROR(IF(Loan_Not_Paid*Values_Entered,Principal,""), "")</f>
        <v/>
      </c>
      <c r="G190" s="45" t="str">
        <f>IFERROR(IF(Loan_Not_Paid*Values_Entered,Interest,""), "")</f>
        <v/>
      </c>
      <c r="H190" s="45" t="str">
        <f>IFERROR(IF(Loan_Not_Paid*Values_Entered,Ending_Balance,""), "")</f>
        <v/>
      </c>
    </row>
    <row r="191" spans="2:8" x14ac:dyDescent="0.25">
      <c r="B191" s="43" t="str">
        <f>IFERROR(IF(Loan_Not_Paid*Values_Entered,Payment_Number,""), "")</f>
        <v/>
      </c>
      <c r="C191" s="44" t="str">
        <f>IFERROR(IF(Loan_Not_Paid*Values_Entered,Payment_Date,""), "")</f>
        <v/>
      </c>
      <c r="D191" s="45" t="str">
        <f>IFERROR(IF(Loan_Not_Paid*Values_Entered,Beginning_Balance,""), "")</f>
        <v/>
      </c>
      <c r="E191" s="45" t="str">
        <f>IFERROR(IF(Loan_Not_Paid*Values_Entered,Monthly_Payment,""), "")</f>
        <v/>
      </c>
      <c r="F191" s="45" t="str">
        <f>IFERROR(IF(Loan_Not_Paid*Values_Entered,Principal,""), "")</f>
        <v/>
      </c>
      <c r="G191" s="45" t="str">
        <f>IFERROR(IF(Loan_Not_Paid*Values_Entered,Interest,""), "")</f>
        <v/>
      </c>
      <c r="H191" s="45" t="str">
        <f>IFERROR(IF(Loan_Not_Paid*Values_Entered,Ending_Balance,""), "")</f>
        <v/>
      </c>
    </row>
    <row r="192" spans="2:8" x14ac:dyDescent="0.25">
      <c r="B192" s="43" t="str">
        <f>IFERROR(IF(Loan_Not_Paid*Values_Entered,Payment_Number,""), "")</f>
        <v/>
      </c>
      <c r="C192" s="44" t="str">
        <f>IFERROR(IF(Loan_Not_Paid*Values_Entered,Payment_Date,""), "")</f>
        <v/>
      </c>
      <c r="D192" s="45" t="str">
        <f>IFERROR(IF(Loan_Not_Paid*Values_Entered,Beginning_Balance,""), "")</f>
        <v/>
      </c>
      <c r="E192" s="45" t="str">
        <f>IFERROR(IF(Loan_Not_Paid*Values_Entered,Monthly_Payment,""), "")</f>
        <v/>
      </c>
      <c r="F192" s="45" t="str">
        <f>IFERROR(IF(Loan_Not_Paid*Values_Entered,Principal,""), "")</f>
        <v/>
      </c>
      <c r="G192" s="45" t="str">
        <f>IFERROR(IF(Loan_Not_Paid*Values_Entered,Interest,""), "")</f>
        <v/>
      </c>
      <c r="H192" s="45" t="str">
        <f>IFERROR(IF(Loan_Not_Paid*Values_Entered,Ending_Balance,""), "")</f>
        <v/>
      </c>
    </row>
    <row r="193" spans="2:8" x14ac:dyDescent="0.25">
      <c r="B193" s="43" t="str">
        <f>IFERROR(IF(Loan_Not_Paid*Values_Entered,Payment_Number,""), "")</f>
        <v/>
      </c>
      <c r="C193" s="44" t="str">
        <f>IFERROR(IF(Loan_Not_Paid*Values_Entered,Payment_Date,""), "")</f>
        <v/>
      </c>
      <c r="D193" s="45" t="str">
        <f>IFERROR(IF(Loan_Not_Paid*Values_Entered,Beginning_Balance,""), "")</f>
        <v/>
      </c>
      <c r="E193" s="45" t="str">
        <f>IFERROR(IF(Loan_Not_Paid*Values_Entered,Monthly_Payment,""), "")</f>
        <v/>
      </c>
      <c r="F193" s="45" t="str">
        <f>IFERROR(IF(Loan_Not_Paid*Values_Entered,Principal,""), "")</f>
        <v/>
      </c>
      <c r="G193" s="45" t="str">
        <f>IFERROR(IF(Loan_Not_Paid*Values_Entered,Interest,""), "")</f>
        <v/>
      </c>
      <c r="H193" s="45" t="str">
        <f>IFERROR(IF(Loan_Not_Paid*Values_Entered,Ending_Balance,""), "")</f>
        <v/>
      </c>
    </row>
    <row r="194" spans="2:8" x14ac:dyDescent="0.25">
      <c r="B194" s="43" t="str">
        <f>IFERROR(IF(Loan_Not_Paid*Values_Entered,Payment_Number,""), "")</f>
        <v/>
      </c>
      <c r="C194" s="44" t="str">
        <f>IFERROR(IF(Loan_Not_Paid*Values_Entered,Payment_Date,""), "")</f>
        <v/>
      </c>
      <c r="D194" s="45" t="str">
        <f>IFERROR(IF(Loan_Not_Paid*Values_Entered,Beginning_Balance,""), "")</f>
        <v/>
      </c>
      <c r="E194" s="45" t="str">
        <f>IFERROR(IF(Loan_Not_Paid*Values_Entered,Monthly_Payment,""), "")</f>
        <v/>
      </c>
      <c r="F194" s="45" t="str">
        <f>IFERROR(IF(Loan_Not_Paid*Values_Entered,Principal,""), "")</f>
        <v/>
      </c>
      <c r="G194" s="45" t="str">
        <f>IFERROR(IF(Loan_Not_Paid*Values_Entered,Interest,""), "")</f>
        <v/>
      </c>
      <c r="H194" s="45" t="str">
        <f>IFERROR(IF(Loan_Not_Paid*Values_Entered,Ending_Balance,""), "")</f>
        <v/>
      </c>
    </row>
    <row r="195" spans="2:8" x14ac:dyDescent="0.25">
      <c r="B195" s="43" t="str">
        <f>IFERROR(IF(Loan_Not_Paid*Values_Entered,Payment_Number,""), "")</f>
        <v/>
      </c>
      <c r="C195" s="44" t="str">
        <f>IFERROR(IF(Loan_Not_Paid*Values_Entered,Payment_Date,""), "")</f>
        <v/>
      </c>
      <c r="D195" s="45" t="str">
        <f>IFERROR(IF(Loan_Not_Paid*Values_Entered,Beginning_Balance,""), "")</f>
        <v/>
      </c>
      <c r="E195" s="45" t="str">
        <f>IFERROR(IF(Loan_Not_Paid*Values_Entered,Monthly_Payment,""), "")</f>
        <v/>
      </c>
      <c r="F195" s="45" t="str">
        <f>IFERROR(IF(Loan_Not_Paid*Values_Entered,Principal,""), "")</f>
        <v/>
      </c>
      <c r="G195" s="45" t="str">
        <f>IFERROR(IF(Loan_Not_Paid*Values_Entered,Interest,""), "")</f>
        <v/>
      </c>
      <c r="H195" s="45" t="str">
        <f>IFERROR(IF(Loan_Not_Paid*Values_Entered,Ending_Balance,""), "")</f>
        <v/>
      </c>
    </row>
    <row r="196" spans="2:8" x14ac:dyDescent="0.25">
      <c r="B196" s="43" t="str">
        <f>IFERROR(IF(Loan_Not_Paid*Values_Entered,Payment_Number,""), "")</f>
        <v/>
      </c>
      <c r="C196" s="44" t="str">
        <f>IFERROR(IF(Loan_Not_Paid*Values_Entered,Payment_Date,""), "")</f>
        <v/>
      </c>
      <c r="D196" s="45" t="str">
        <f>IFERROR(IF(Loan_Not_Paid*Values_Entered,Beginning_Balance,""), "")</f>
        <v/>
      </c>
      <c r="E196" s="45" t="str">
        <f>IFERROR(IF(Loan_Not_Paid*Values_Entered,Monthly_Payment,""), "")</f>
        <v/>
      </c>
      <c r="F196" s="45" t="str">
        <f>IFERROR(IF(Loan_Not_Paid*Values_Entered,Principal,""), "")</f>
        <v/>
      </c>
      <c r="G196" s="45" t="str">
        <f>IFERROR(IF(Loan_Not_Paid*Values_Entered,Interest,""), "")</f>
        <v/>
      </c>
      <c r="H196" s="45" t="str">
        <f>IFERROR(IF(Loan_Not_Paid*Values_Entered,Ending_Balance,""), "")</f>
        <v/>
      </c>
    </row>
    <row r="197" spans="2:8" x14ac:dyDescent="0.25">
      <c r="B197" s="43" t="str">
        <f>IFERROR(IF(Loan_Not_Paid*Values_Entered,Payment_Number,""), "")</f>
        <v/>
      </c>
      <c r="C197" s="44" t="str">
        <f>IFERROR(IF(Loan_Not_Paid*Values_Entered,Payment_Date,""), "")</f>
        <v/>
      </c>
      <c r="D197" s="45" t="str">
        <f>IFERROR(IF(Loan_Not_Paid*Values_Entered,Beginning_Balance,""), "")</f>
        <v/>
      </c>
      <c r="E197" s="45" t="str">
        <f>IFERROR(IF(Loan_Not_Paid*Values_Entered,Monthly_Payment,""), "")</f>
        <v/>
      </c>
      <c r="F197" s="45" t="str">
        <f>IFERROR(IF(Loan_Not_Paid*Values_Entered,Principal,""), "")</f>
        <v/>
      </c>
      <c r="G197" s="45" t="str">
        <f>IFERROR(IF(Loan_Not_Paid*Values_Entered,Interest,""), "")</f>
        <v/>
      </c>
      <c r="H197" s="45" t="str">
        <f>IFERROR(IF(Loan_Not_Paid*Values_Entered,Ending_Balance,""), "")</f>
        <v/>
      </c>
    </row>
    <row r="198" spans="2:8" x14ac:dyDescent="0.25">
      <c r="B198" s="43" t="str">
        <f>IFERROR(IF(Loan_Not_Paid*Values_Entered,Payment_Number,""), "")</f>
        <v/>
      </c>
      <c r="C198" s="44" t="str">
        <f>IFERROR(IF(Loan_Not_Paid*Values_Entered,Payment_Date,""), "")</f>
        <v/>
      </c>
      <c r="D198" s="45" t="str">
        <f>IFERROR(IF(Loan_Not_Paid*Values_Entered,Beginning_Balance,""), "")</f>
        <v/>
      </c>
      <c r="E198" s="45" t="str">
        <f>IFERROR(IF(Loan_Not_Paid*Values_Entered,Monthly_Payment,""), "")</f>
        <v/>
      </c>
      <c r="F198" s="45" t="str">
        <f>IFERROR(IF(Loan_Not_Paid*Values_Entered,Principal,""), "")</f>
        <v/>
      </c>
      <c r="G198" s="45" t="str">
        <f>IFERROR(IF(Loan_Not_Paid*Values_Entered,Interest,""), "")</f>
        <v/>
      </c>
      <c r="H198" s="45" t="str">
        <f>IFERROR(IF(Loan_Not_Paid*Values_Entered,Ending_Balance,""), "")</f>
        <v/>
      </c>
    </row>
    <row r="199" spans="2:8" x14ac:dyDescent="0.25">
      <c r="B199" s="43" t="str">
        <f>IFERROR(IF(Loan_Not_Paid*Values_Entered,Payment_Number,""), "")</f>
        <v/>
      </c>
      <c r="C199" s="44" t="str">
        <f>IFERROR(IF(Loan_Not_Paid*Values_Entered,Payment_Date,""), "")</f>
        <v/>
      </c>
      <c r="D199" s="45" t="str">
        <f>IFERROR(IF(Loan_Not_Paid*Values_Entered,Beginning_Balance,""), "")</f>
        <v/>
      </c>
      <c r="E199" s="45" t="str">
        <f>IFERROR(IF(Loan_Not_Paid*Values_Entered,Monthly_Payment,""), "")</f>
        <v/>
      </c>
      <c r="F199" s="45" t="str">
        <f>IFERROR(IF(Loan_Not_Paid*Values_Entered,Principal,""), "")</f>
        <v/>
      </c>
      <c r="G199" s="45" t="str">
        <f>IFERROR(IF(Loan_Not_Paid*Values_Entered,Interest,""), "")</f>
        <v/>
      </c>
      <c r="H199" s="45" t="str">
        <f>IFERROR(IF(Loan_Not_Paid*Values_Entered,Ending_Balance,""), "")</f>
        <v/>
      </c>
    </row>
    <row r="200" spans="2:8" x14ac:dyDescent="0.25">
      <c r="B200" s="43" t="str">
        <f>IFERROR(IF(Loan_Not_Paid*Values_Entered,Payment_Number,""), "")</f>
        <v/>
      </c>
      <c r="C200" s="44" t="str">
        <f>IFERROR(IF(Loan_Not_Paid*Values_Entered,Payment_Date,""), "")</f>
        <v/>
      </c>
      <c r="D200" s="45" t="str">
        <f>IFERROR(IF(Loan_Not_Paid*Values_Entered,Beginning_Balance,""), "")</f>
        <v/>
      </c>
      <c r="E200" s="45" t="str">
        <f>IFERROR(IF(Loan_Not_Paid*Values_Entered,Monthly_Payment,""), "")</f>
        <v/>
      </c>
      <c r="F200" s="45" t="str">
        <f>IFERROR(IF(Loan_Not_Paid*Values_Entered,Principal,""), "")</f>
        <v/>
      </c>
      <c r="G200" s="45" t="str">
        <f>IFERROR(IF(Loan_Not_Paid*Values_Entered,Interest,""), "")</f>
        <v/>
      </c>
      <c r="H200" s="45" t="str">
        <f>IFERROR(IF(Loan_Not_Paid*Values_Entered,Ending_Balance,""), "")</f>
        <v/>
      </c>
    </row>
    <row r="201" spans="2:8" x14ac:dyDescent="0.25">
      <c r="B201" s="43" t="str">
        <f>IFERROR(IF(Loan_Not_Paid*Values_Entered,Payment_Number,""), "")</f>
        <v/>
      </c>
      <c r="C201" s="44" t="str">
        <f>IFERROR(IF(Loan_Not_Paid*Values_Entered,Payment_Date,""), "")</f>
        <v/>
      </c>
      <c r="D201" s="45" t="str">
        <f>IFERROR(IF(Loan_Not_Paid*Values_Entered,Beginning_Balance,""), "")</f>
        <v/>
      </c>
      <c r="E201" s="45" t="str">
        <f>IFERROR(IF(Loan_Not_Paid*Values_Entered,Monthly_Payment,""), "")</f>
        <v/>
      </c>
      <c r="F201" s="45" t="str">
        <f>IFERROR(IF(Loan_Not_Paid*Values_Entered,Principal,""), "")</f>
        <v/>
      </c>
      <c r="G201" s="45" t="str">
        <f>IFERROR(IF(Loan_Not_Paid*Values_Entered,Interest,""), "")</f>
        <v/>
      </c>
      <c r="H201" s="45" t="str">
        <f>IFERROR(IF(Loan_Not_Paid*Values_Entered,Ending_Balance,""), "")</f>
        <v/>
      </c>
    </row>
    <row r="202" spans="2:8" x14ac:dyDescent="0.25">
      <c r="B202" s="43" t="str">
        <f>IFERROR(IF(Loan_Not_Paid*Values_Entered,Payment_Number,""), "")</f>
        <v/>
      </c>
      <c r="C202" s="44" t="str">
        <f>IFERROR(IF(Loan_Not_Paid*Values_Entered,Payment_Date,""), "")</f>
        <v/>
      </c>
      <c r="D202" s="45" t="str">
        <f>IFERROR(IF(Loan_Not_Paid*Values_Entered,Beginning_Balance,""), "")</f>
        <v/>
      </c>
      <c r="E202" s="45" t="str">
        <f>IFERROR(IF(Loan_Not_Paid*Values_Entered,Monthly_Payment,""), "")</f>
        <v/>
      </c>
      <c r="F202" s="45" t="str">
        <f>IFERROR(IF(Loan_Not_Paid*Values_Entered,Principal,""), "")</f>
        <v/>
      </c>
      <c r="G202" s="45" t="str">
        <f>IFERROR(IF(Loan_Not_Paid*Values_Entered,Interest,""), "")</f>
        <v/>
      </c>
      <c r="H202" s="45" t="str">
        <f>IFERROR(IF(Loan_Not_Paid*Values_Entered,Ending_Balance,""), "")</f>
        <v/>
      </c>
    </row>
    <row r="203" spans="2:8" x14ac:dyDescent="0.25">
      <c r="B203" s="43" t="str">
        <f>IFERROR(IF(Loan_Not_Paid*Values_Entered,Payment_Number,""), "")</f>
        <v/>
      </c>
      <c r="C203" s="44" t="str">
        <f>IFERROR(IF(Loan_Not_Paid*Values_Entered,Payment_Date,""), "")</f>
        <v/>
      </c>
      <c r="D203" s="45" t="str">
        <f>IFERROR(IF(Loan_Not_Paid*Values_Entered,Beginning_Balance,""), "")</f>
        <v/>
      </c>
      <c r="E203" s="45" t="str">
        <f>IFERROR(IF(Loan_Not_Paid*Values_Entered,Monthly_Payment,""), "")</f>
        <v/>
      </c>
      <c r="F203" s="45" t="str">
        <f>IFERROR(IF(Loan_Not_Paid*Values_Entered,Principal,""), "")</f>
        <v/>
      </c>
      <c r="G203" s="45" t="str">
        <f>IFERROR(IF(Loan_Not_Paid*Values_Entered,Interest,""), "")</f>
        <v/>
      </c>
      <c r="H203" s="45" t="str">
        <f>IFERROR(IF(Loan_Not_Paid*Values_Entered,Ending_Balance,""), "")</f>
        <v/>
      </c>
    </row>
    <row r="204" spans="2:8" x14ac:dyDescent="0.25">
      <c r="B204" s="43" t="str">
        <f>IFERROR(IF(Loan_Not_Paid*Values_Entered,Payment_Number,""), "")</f>
        <v/>
      </c>
      <c r="C204" s="44" t="str">
        <f>IFERROR(IF(Loan_Not_Paid*Values_Entered,Payment_Date,""), "")</f>
        <v/>
      </c>
      <c r="D204" s="45" t="str">
        <f>IFERROR(IF(Loan_Not_Paid*Values_Entered,Beginning_Balance,""), "")</f>
        <v/>
      </c>
      <c r="E204" s="45" t="str">
        <f>IFERROR(IF(Loan_Not_Paid*Values_Entered,Monthly_Payment,""), "")</f>
        <v/>
      </c>
      <c r="F204" s="45" t="str">
        <f>IFERROR(IF(Loan_Not_Paid*Values_Entered,Principal,""), "")</f>
        <v/>
      </c>
      <c r="G204" s="45" t="str">
        <f>IFERROR(IF(Loan_Not_Paid*Values_Entered,Interest,""), "")</f>
        <v/>
      </c>
      <c r="H204" s="45" t="str">
        <f>IFERROR(IF(Loan_Not_Paid*Values_Entered,Ending_Balance,""), "")</f>
        <v/>
      </c>
    </row>
    <row r="205" spans="2:8" x14ac:dyDescent="0.25">
      <c r="B205" s="43" t="str">
        <f>IFERROR(IF(Loan_Not_Paid*Values_Entered,Payment_Number,""), "")</f>
        <v/>
      </c>
      <c r="C205" s="44" t="str">
        <f>IFERROR(IF(Loan_Not_Paid*Values_Entered,Payment_Date,""), "")</f>
        <v/>
      </c>
      <c r="D205" s="45" t="str">
        <f>IFERROR(IF(Loan_Not_Paid*Values_Entered,Beginning_Balance,""), "")</f>
        <v/>
      </c>
      <c r="E205" s="45" t="str">
        <f>IFERROR(IF(Loan_Not_Paid*Values_Entered,Monthly_Payment,""), "")</f>
        <v/>
      </c>
      <c r="F205" s="45" t="str">
        <f>IFERROR(IF(Loan_Not_Paid*Values_Entered,Principal,""), "")</f>
        <v/>
      </c>
      <c r="G205" s="45" t="str">
        <f>IFERROR(IF(Loan_Not_Paid*Values_Entered,Interest,""), "")</f>
        <v/>
      </c>
      <c r="H205" s="45" t="str">
        <f>IFERROR(IF(Loan_Not_Paid*Values_Entered,Ending_Balance,""), "")</f>
        <v/>
      </c>
    </row>
    <row r="206" spans="2:8" x14ac:dyDescent="0.25">
      <c r="B206" s="43" t="str">
        <f>IFERROR(IF(Loan_Not_Paid*Values_Entered,Payment_Number,""), "")</f>
        <v/>
      </c>
      <c r="C206" s="44" t="str">
        <f>IFERROR(IF(Loan_Not_Paid*Values_Entered,Payment_Date,""), "")</f>
        <v/>
      </c>
      <c r="D206" s="45" t="str">
        <f>IFERROR(IF(Loan_Not_Paid*Values_Entered,Beginning_Balance,""), "")</f>
        <v/>
      </c>
      <c r="E206" s="45" t="str">
        <f>IFERROR(IF(Loan_Not_Paid*Values_Entered,Monthly_Payment,""), "")</f>
        <v/>
      </c>
      <c r="F206" s="45" t="str">
        <f>IFERROR(IF(Loan_Not_Paid*Values_Entered,Principal,""), "")</f>
        <v/>
      </c>
      <c r="G206" s="45" t="str">
        <f>IFERROR(IF(Loan_Not_Paid*Values_Entered,Interest,""), "")</f>
        <v/>
      </c>
      <c r="H206" s="45" t="str">
        <f>IFERROR(IF(Loan_Not_Paid*Values_Entered,Ending_Balance,""), "")</f>
        <v/>
      </c>
    </row>
    <row r="207" spans="2:8" x14ac:dyDescent="0.25">
      <c r="B207" s="43" t="str">
        <f>IFERROR(IF(Loan_Not_Paid*Values_Entered,Payment_Number,""), "")</f>
        <v/>
      </c>
      <c r="C207" s="44" t="str">
        <f>IFERROR(IF(Loan_Not_Paid*Values_Entered,Payment_Date,""), "")</f>
        <v/>
      </c>
      <c r="D207" s="45" t="str">
        <f>IFERROR(IF(Loan_Not_Paid*Values_Entered,Beginning_Balance,""), "")</f>
        <v/>
      </c>
      <c r="E207" s="45" t="str">
        <f>IFERROR(IF(Loan_Not_Paid*Values_Entered,Monthly_Payment,""), "")</f>
        <v/>
      </c>
      <c r="F207" s="45" t="str">
        <f>IFERROR(IF(Loan_Not_Paid*Values_Entered,Principal,""), "")</f>
        <v/>
      </c>
      <c r="G207" s="45" t="str">
        <f>IFERROR(IF(Loan_Not_Paid*Values_Entered,Interest,""), "")</f>
        <v/>
      </c>
      <c r="H207" s="45" t="str">
        <f>IFERROR(IF(Loan_Not_Paid*Values_Entered,Ending_Balance,""), "")</f>
        <v/>
      </c>
    </row>
    <row r="208" spans="2:8" x14ac:dyDescent="0.25">
      <c r="B208" s="43" t="str">
        <f>IFERROR(IF(Loan_Not_Paid*Values_Entered,Payment_Number,""), "")</f>
        <v/>
      </c>
      <c r="C208" s="44" t="str">
        <f>IFERROR(IF(Loan_Not_Paid*Values_Entered,Payment_Date,""), "")</f>
        <v/>
      </c>
      <c r="D208" s="45" t="str">
        <f>IFERROR(IF(Loan_Not_Paid*Values_Entered,Beginning_Balance,""), "")</f>
        <v/>
      </c>
      <c r="E208" s="45" t="str">
        <f>IFERROR(IF(Loan_Not_Paid*Values_Entered,Monthly_Payment,""), "")</f>
        <v/>
      </c>
      <c r="F208" s="45" t="str">
        <f>IFERROR(IF(Loan_Not_Paid*Values_Entered,Principal,""), "")</f>
        <v/>
      </c>
      <c r="G208" s="45" t="str">
        <f>IFERROR(IF(Loan_Not_Paid*Values_Entered,Interest,""), "")</f>
        <v/>
      </c>
      <c r="H208" s="45" t="str">
        <f>IFERROR(IF(Loan_Not_Paid*Values_Entered,Ending_Balance,""), "")</f>
        <v/>
      </c>
    </row>
    <row r="209" spans="2:8" x14ac:dyDescent="0.25">
      <c r="B209" s="43" t="str">
        <f>IFERROR(IF(Loan_Not_Paid*Values_Entered,Payment_Number,""), "")</f>
        <v/>
      </c>
      <c r="C209" s="44" t="str">
        <f>IFERROR(IF(Loan_Not_Paid*Values_Entered,Payment_Date,""), "")</f>
        <v/>
      </c>
      <c r="D209" s="45" t="str">
        <f>IFERROR(IF(Loan_Not_Paid*Values_Entered,Beginning_Balance,""), "")</f>
        <v/>
      </c>
      <c r="E209" s="45" t="str">
        <f>IFERROR(IF(Loan_Not_Paid*Values_Entered,Monthly_Payment,""), "")</f>
        <v/>
      </c>
      <c r="F209" s="45" t="str">
        <f>IFERROR(IF(Loan_Not_Paid*Values_Entered,Principal,""), "")</f>
        <v/>
      </c>
      <c r="G209" s="45" t="str">
        <f>IFERROR(IF(Loan_Not_Paid*Values_Entered,Interest,""), "")</f>
        <v/>
      </c>
      <c r="H209" s="45" t="str">
        <f>IFERROR(IF(Loan_Not_Paid*Values_Entered,Ending_Balance,""), "")</f>
        <v/>
      </c>
    </row>
    <row r="210" spans="2:8" x14ac:dyDescent="0.25">
      <c r="B210" s="43" t="str">
        <f>IFERROR(IF(Loan_Not_Paid*Values_Entered,Payment_Number,""), "")</f>
        <v/>
      </c>
      <c r="C210" s="44" t="str">
        <f>IFERROR(IF(Loan_Not_Paid*Values_Entered,Payment_Date,""), "")</f>
        <v/>
      </c>
      <c r="D210" s="45" t="str">
        <f>IFERROR(IF(Loan_Not_Paid*Values_Entered,Beginning_Balance,""), "")</f>
        <v/>
      </c>
      <c r="E210" s="45" t="str">
        <f>IFERROR(IF(Loan_Not_Paid*Values_Entered,Monthly_Payment,""), "")</f>
        <v/>
      </c>
      <c r="F210" s="45" t="str">
        <f>IFERROR(IF(Loan_Not_Paid*Values_Entered,Principal,""), "")</f>
        <v/>
      </c>
      <c r="G210" s="45" t="str">
        <f>IFERROR(IF(Loan_Not_Paid*Values_Entered,Interest,""), "")</f>
        <v/>
      </c>
      <c r="H210" s="45" t="str">
        <f>IFERROR(IF(Loan_Not_Paid*Values_Entered,Ending_Balance,""), "")</f>
        <v/>
      </c>
    </row>
    <row r="211" spans="2:8" x14ac:dyDescent="0.25">
      <c r="B211" s="43" t="str">
        <f>IFERROR(IF(Loan_Not_Paid*Values_Entered,Payment_Number,""), "")</f>
        <v/>
      </c>
      <c r="C211" s="44" t="str">
        <f>IFERROR(IF(Loan_Not_Paid*Values_Entered,Payment_Date,""), "")</f>
        <v/>
      </c>
      <c r="D211" s="45" t="str">
        <f>IFERROR(IF(Loan_Not_Paid*Values_Entered,Beginning_Balance,""), "")</f>
        <v/>
      </c>
      <c r="E211" s="45" t="str">
        <f>IFERROR(IF(Loan_Not_Paid*Values_Entered,Monthly_Payment,""), "")</f>
        <v/>
      </c>
      <c r="F211" s="45" t="str">
        <f>IFERROR(IF(Loan_Not_Paid*Values_Entered,Principal,""), "")</f>
        <v/>
      </c>
      <c r="G211" s="45" t="str">
        <f>IFERROR(IF(Loan_Not_Paid*Values_Entered,Interest,""), "")</f>
        <v/>
      </c>
      <c r="H211" s="45" t="str">
        <f>IFERROR(IF(Loan_Not_Paid*Values_Entered,Ending_Balance,""), "")</f>
        <v/>
      </c>
    </row>
    <row r="212" spans="2:8" x14ac:dyDescent="0.25">
      <c r="B212" s="43" t="str">
        <f>IFERROR(IF(Loan_Not_Paid*Values_Entered,Payment_Number,""), "")</f>
        <v/>
      </c>
      <c r="C212" s="44" t="str">
        <f>IFERROR(IF(Loan_Not_Paid*Values_Entered,Payment_Date,""), "")</f>
        <v/>
      </c>
      <c r="D212" s="45" t="str">
        <f>IFERROR(IF(Loan_Not_Paid*Values_Entered,Beginning_Balance,""), "")</f>
        <v/>
      </c>
      <c r="E212" s="45" t="str">
        <f>IFERROR(IF(Loan_Not_Paid*Values_Entered,Monthly_Payment,""), "")</f>
        <v/>
      </c>
      <c r="F212" s="45" t="str">
        <f>IFERROR(IF(Loan_Not_Paid*Values_Entered,Principal,""), "")</f>
        <v/>
      </c>
      <c r="G212" s="45" t="str">
        <f>IFERROR(IF(Loan_Not_Paid*Values_Entered,Interest,""), "")</f>
        <v/>
      </c>
      <c r="H212" s="45" t="str">
        <f>IFERROR(IF(Loan_Not_Paid*Values_Entered,Ending_Balance,""), "")</f>
        <v/>
      </c>
    </row>
    <row r="213" spans="2:8" x14ac:dyDescent="0.25">
      <c r="B213" s="43" t="str">
        <f>IFERROR(IF(Loan_Not_Paid*Values_Entered,Payment_Number,""), "")</f>
        <v/>
      </c>
      <c r="C213" s="44" t="str">
        <f>IFERROR(IF(Loan_Not_Paid*Values_Entered,Payment_Date,""), "")</f>
        <v/>
      </c>
      <c r="D213" s="45" t="str">
        <f>IFERROR(IF(Loan_Not_Paid*Values_Entered,Beginning_Balance,""), "")</f>
        <v/>
      </c>
      <c r="E213" s="45" t="str">
        <f>IFERROR(IF(Loan_Not_Paid*Values_Entered,Monthly_Payment,""), "")</f>
        <v/>
      </c>
      <c r="F213" s="45" t="str">
        <f>IFERROR(IF(Loan_Not_Paid*Values_Entered,Principal,""), "")</f>
        <v/>
      </c>
      <c r="G213" s="45" t="str">
        <f>IFERROR(IF(Loan_Not_Paid*Values_Entered,Interest,""), "")</f>
        <v/>
      </c>
      <c r="H213" s="45" t="str">
        <f>IFERROR(IF(Loan_Not_Paid*Values_Entered,Ending_Balance,""), "")</f>
        <v/>
      </c>
    </row>
    <row r="214" spans="2:8" x14ac:dyDescent="0.25">
      <c r="B214" s="43" t="str">
        <f>IFERROR(IF(Loan_Not_Paid*Values_Entered,Payment_Number,""), "")</f>
        <v/>
      </c>
      <c r="C214" s="44" t="str">
        <f>IFERROR(IF(Loan_Not_Paid*Values_Entered,Payment_Date,""), "")</f>
        <v/>
      </c>
      <c r="D214" s="45" t="str">
        <f>IFERROR(IF(Loan_Not_Paid*Values_Entered,Beginning_Balance,""), "")</f>
        <v/>
      </c>
      <c r="E214" s="45" t="str">
        <f>IFERROR(IF(Loan_Not_Paid*Values_Entered,Monthly_Payment,""), "")</f>
        <v/>
      </c>
      <c r="F214" s="45" t="str">
        <f>IFERROR(IF(Loan_Not_Paid*Values_Entered,Principal,""), "")</f>
        <v/>
      </c>
      <c r="G214" s="45" t="str">
        <f>IFERROR(IF(Loan_Not_Paid*Values_Entered,Interest,""), "")</f>
        <v/>
      </c>
      <c r="H214" s="45" t="str">
        <f>IFERROR(IF(Loan_Not_Paid*Values_Entered,Ending_Balance,""), "")</f>
        <v/>
      </c>
    </row>
    <row r="215" spans="2:8" x14ac:dyDescent="0.25">
      <c r="B215" s="43" t="str">
        <f>IFERROR(IF(Loan_Not_Paid*Values_Entered,Payment_Number,""), "")</f>
        <v/>
      </c>
      <c r="C215" s="44" t="str">
        <f>IFERROR(IF(Loan_Not_Paid*Values_Entered,Payment_Date,""), "")</f>
        <v/>
      </c>
      <c r="D215" s="45" t="str">
        <f>IFERROR(IF(Loan_Not_Paid*Values_Entered,Beginning_Balance,""), "")</f>
        <v/>
      </c>
      <c r="E215" s="45" t="str">
        <f>IFERROR(IF(Loan_Not_Paid*Values_Entered,Monthly_Payment,""), "")</f>
        <v/>
      </c>
      <c r="F215" s="45" t="str">
        <f>IFERROR(IF(Loan_Not_Paid*Values_Entered,Principal,""), "")</f>
        <v/>
      </c>
      <c r="G215" s="45" t="str">
        <f>IFERROR(IF(Loan_Not_Paid*Values_Entered,Interest,""), "")</f>
        <v/>
      </c>
      <c r="H215" s="45" t="str">
        <f>IFERROR(IF(Loan_Not_Paid*Values_Entered,Ending_Balance,""), "")</f>
        <v/>
      </c>
    </row>
    <row r="216" spans="2:8" x14ac:dyDescent="0.25">
      <c r="B216" s="43" t="str">
        <f>IFERROR(IF(Loan_Not_Paid*Values_Entered,Payment_Number,""), "")</f>
        <v/>
      </c>
      <c r="C216" s="44" t="str">
        <f>IFERROR(IF(Loan_Not_Paid*Values_Entered,Payment_Date,""), "")</f>
        <v/>
      </c>
      <c r="D216" s="45" t="str">
        <f>IFERROR(IF(Loan_Not_Paid*Values_Entered,Beginning_Balance,""), "")</f>
        <v/>
      </c>
      <c r="E216" s="45" t="str">
        <f>IFERROR(IF(Loan_Not_Paid*Values_Entered,Monthly_Payment,""), "")</f>
        <v/>
      </c>
      <c r="F216" s="45" t="str">
        <f>IFERROR(IF(Loan_Not_Paid*Values_Entered,Principal,""), "")</f>
        <v/>
      </c>
      <c r="G216" s="45" t="str">
        <f>IFERROR(IF(Loan_Not_Paid*Values_Entered,Interest,""), "")</f>
        <v/>
      </c>
      <c r="H216" s="45" t="str">
        <f>IFERROR(IF(Loan_Not_Paid*Values_Entered,Ending_Balance,""), "")</f>
        <v/>
      </c>
    </row>
    <row r="217" spans="2:8" x14ac:dyDescent="0.25">
      <c r="B217" s="43" t="str">
        <f>IFERROR(IF(Loan_Not_Paid*Values_Entered,Payment_Number,""), "")</f>
        <v/>
      </c>
      <c r="C217" s="44" t="str">
        <f>IFERROR(IF(Loan_Not_Paid*Values_Entered,Payment_Date,""), "")</f>
        <v/>
      </c>
      <c r="D217" s="45" t="str">
        <f>IFERROR(IF(Loan_Not_Paid*Values_Entered,Beginning_Balance,""), "")</f>
        <v/>
      </c>
      <c r="E217" s="45" t="str">
        <f>IFERROR(IF(Loan_Not_Paid*Values_Entered,Monthly_Payment,""), "")</f>
        <v/>
      </c>
      <c r="F217" s="45" t="str">
        <f>IFERROR(IF(Loan_Not_Paid*Values_Entered,Principal,""), "")</f>
        <v/>
      </c>
      <c r="G217" s="45" t="str">
        <f>IFERROR(IF(Loan_Not_Paid*Values_Entered,Interest,""), "")</f>
        <v/>
      </c>
      <c r="H217" s="45" t="str">
        <f>IFERROR(IF(Loan_Not_Paid*Values_Entered,Ending_Balance,""), "")</f>
        <v/>
      </c>
    </row>
    <row r="218" spans="2:8" x14ac:dyDescent="0.25">
      <c r="B218" s="43" t="str">
        <f>IFERROR(IF(Loan_Not_Paid*Values_Entered,Payment_Number,""), "")</f>
        <v/>
      </c>
      <c r="C218" s="44" t="str">
        <f>IFERROR(IF(Loan_Not_Paid*Values_Entered,Payment_Date,""), "")</f>
        <v/>
      </c>
      <c r="D218" s="45" t="str">
        <f>IFERROR(IF(Loan_Not_Paid*Values_Entered,Beginning_Balance,""), "")</f>
        <v/>
      </c>
      <c r="E218" s="45" t="str">
        <f>IFERROR(IF(Loan_Not_Paid*Values_Entered,Monthly_Payment,""), "")</f>
        <v/>
      </c>
      <c r="F218" s="45" t="str">
        <f>IFERROR(IF(Loan_Not_Paid*Values_Entered,Principal,""), "")</f>
        <v/>
      </c>
      <c r="G218" s="45" t="str">
        <f>IFERROR(IF(Loan_Not_Paid*Values_Entered,Interest,""), "")</f>
        <v/>
      </c>
      <c r="H218" s="45" t="str">
        <f>IFERROR(IF(Loan_Not_Paid*Values_Entered,Ending_Balance,""), "")</f>
        <v/>
      </c>
    </row>
    <row r="219" spans="2:8" x14ac:dyDescent="0.25">
      <c r="B219" s="43" t="str">
        <f>IFERROR(IF(Loan_Not_Paid*Values_Entered,Payment_Number,""), "")</f>
        <v/>
      </c>
      <c r="C219" s="44" t="str">
        <f>IFERROR(IF(Loan_Not_Paid*Values_Entered,Payment_Date,""), "")</f>
        <v/>
      </c>
      <c r="D219" s="45" t="str">
        <f>IFERROR(IF(Loan_Not_Paid*Values_Entered,Beginning_Balance,""), "")</f>
        <v/>
      </c>
      <c r="E219" s="45" t="str">
        <f>IFERROR(IF(Loan_Not_Paid*Values_Entered,Monthly_Payment,""), "")</f>
        <v/>
      </c>
      <c r="F219" s="45" t="str">
        <f>IFERROR(IF(Loan_Not_Paid*Values_Entered,Principal,""), "")</f>
        <v/>
      </c>
      <c r="G219" s="45" t="str">
        <f>IFERROR(IF(Loan_Not_Paid*Values_Entered,Interest,""), "")</f>
        <v/>
      </c>
      <c r="H219" s="45" t="str">
        <f>IFERROR(IF(Loan_Not_Paid*Values_Entered,Ending_Balance,""), "")</f>
        <v/>
      </c>
    </row>
    <row r="220" spans="2:8" x14ac:dyDescent="0.25">
      <c r="B220" s="43" t="str">
        <f>IFERROR(IF(Loan_Not_Paid*Values_Entered,Payment_Number,""), "")</f>
        <v/>
      </c>
      <c r="C220" s="44" t="str">
        <f>IFERROR(IF(Loan_Not_Paid*Values_Entered,Payment_Date,""), "")</f>
        <v/>
      </c>
      <c r="D220" s="45" t="str">
        <f>IFERROR(IF(Loan_Not_Paid*Values_Entered,Beginning_Balance,""), "")</f>
        <v/>
      </c>
      <c r="E220" s="45" t="str">
        <f>IFERROR(IF(Loan_Not_Paid*Values_Entered,Monthly_Payment,""), "")</f>
        <v/>
      </c>
      <c r="F220" s="45" t="str">
        <f>IFERROR(IF(Loan_Not_Paid*Values_Entered,Principal,""), "")</f>
        <v/>
      </c>
      <c r="G220" s="45" t="str">
        <f>IFERROR(IF(Loan_Not_Paid*Values_Entered,Interest,""), "")</f>
        <v/>
      </c>
      <c r="H220" s="45" t="str">
        <f>IFERROR(IF(Loan_Not_Paid*Values_Entered,Ending_Balance,""), "")</f>
        <v/>
      </c>
    </row>
    <row r="221" spans="2:8" x14ac:dyDescent="0.25">
      <c r="B221" s="43" t="str">
        <f>IFERROR(IF(Loan_Not_Paid*Values_Entered,Payment_Number,""), "")</f>
        <v/>
      </c>
      <c r="C221" s="44" t="str">
        <f>IFERROR(IF(Loan_Not_Paid*Values_Entered,Payment_Date,""), "")</f>
        <v/>
      </c>
      <c r="D221" s="45" t="str">
        <f>IFERROR(IF(Loan_Not_Paid*Values_Entered,Beginning_Balance,""), "")</f>
        <v/>
      </c>
      <c r="E221" s="45" t="str">
        <f>IFERROR(IF(Loan_Not_Paid*Values_Entered,Monthly_Payment,""), "")</f>
        <v/>
      </c>
      <c r="F221" s="45" t="str">
        <f>IFERROR(IF(Loan_Not_Paid*Values_Entered,Principal,""), "")</f>
        <v/>
      </c>
      <c r="G221" s="45" t="str">
        <f>IFERROR(IF(Loan_Not_Paid*Values_Entered,Interest,""), "")</f>
        <v/>
      </c>
      <c r="H221" s="45" t="str">
        <f>IFERROR(IF(Loan_Not_Paid*Values_Entered,Ending_Balance,""), "")</f>
        <v/>
      </c>
    </row>
    <row r="222" spans="2:8" x14ac:dyDescent="0.25">
      <c r="B222" s="43" t="str">
        <f>IFERROR(IF(Loan_Not_Paid*Values_Entered,Payment_Number,""), "")</f>
        <v/>
      </c>
      <c r="C222" s="44" t="str">
        <f>IFERROR(IF(Loan_Not_Paid*Values_Entered,Payment_Date,""), "")</f>
        <v/>
      </c>
      <c r="D222" s="45" t="str">
        <f>IFERROR(IF(Loan_Not_Paid*Values_Entered,Beginning_Balance,""), "")</f>
        <v/>
      </c>
      <c r="E222" s="45" t="str">
        <f>IFERROR(IF(Loan_Not_Paid*Values_Entered,Monthly_Payment,""), "")</f>
        <v/>
      </c>
      <c r="F222" s="45" t="str">
        <f>IFERROR(IF(Loan_Not_Paid*Values_Entered,Principal,""), "")</f>
        <v/>
      </c>
      <c r="G222" s="45" t="str">
        <f>IFERROR(IF(Loan_Not_Paid*Values_Entered,Interest,""), "")</f>
        <v/>
      </c>
      <c r="H222" s="45" t="str">
        <f>IFERROR(IF(Loan_Not_Paid*Values_Entered,Ending_Balance,""), "")</f>
        <v/>
      </c>
    </row>
    <row r="223" spans="2:8" x14ac:dyDescent="0.25">
      <c r="B223" s="43" t="str">
        <f>IFERROR(IF(Loan_Not_Paid*Values_Entered,Payment_Number,""), "")</f>
        <v/>
      </c>
      <c r="C223" s="44" t="str">
        <f>IFERROR(IF(Loan_Not_Paid*Values_Entered,Payment_Date,""), "")</f>
        <v/>
      </c>
      <c r="D223" s="45" t="str">
        <f>IFERROR(IF(Loan_Not_Paid*Values_Entered,Beginning_Balance,""), "")</f>
        <v/>
      </c>
      <c r="E223" s="45" t="str">
        <f>IFERROR(IF(Loan_Not_Paid*Values_Entered,Monthly_Payment,""), "")</f>
        <v/>
      </c>
      <c r="F223" s="45" t="str">
        <f>IFERROR(IF(Loan_Not_Paid*Values_Entered,Principal,""), "")</f>
        <v/>
      </c>
      <c r="G223" s="45" t="str">
        <f>IFERROR(IF(Loan_Not_Paid*Values_Entered,Interest,""), "")</f>
        <v/>
      </c>
      <c r="H223" s="45" t="str">
        <f>IFERROR(IF(Loan_Not_Paid*Values_Entered,Ending_Balance,""), "")</f>
        <v/>
      </c>
    </row>
    <row r="224" spans="2:8" x14ac:dyDescent="0.25">
      <c r="B224" s="43" t="str">
        <f>IFERROR(IF(Loan_Not_Paid*Values_Entered,Payment_Number,""), "")</f>
        <v/>
      </c>
      <c r="C224" s="44" t="str">
        <f>IFERROR(IF(Loan_Not_Paid*Values_Entered,Payment_Date,""), "")</f>
        <v/>
      </c>
      <c r="D224" s="45" t="str">
        <f>IFERROR(IF(Loan_Not_Paid*Values_Entered,Beginning_Balance,""), "")</f>
        <v/>
      </c>
      <c r="E224" s="45" t="str">
        <f>IFERROR(IF(Loan_Not_Paid*Values_Entered,Monthly_Payment,""), "")</f>
        <v/>
      </c>
      <c r="F224" s="45" t="str">
        <f>IFERROR(IF(Loan_Not_Paid*Values_Entered,Principal,""), "")</f>
        <v/>
      </c>
      <c r="G224" s="45" t="str">
        <f>IFERROR(IF(Loan_Not_Paid*Values_Entered,Interest,""), "")</f>
        <v/>
      </c>
      <c r="H224" s="45" t="str">
        <f>IFERROR(IF(Loan_Not_Paid*Values_Entered,Ending_Balance,""), "")</f>
        <v/>
      </c>
    </row>
    <row r="225" spans="2:8" x14ac:dyDescent="0.25">
      <c r="B225" s="43" t="str">
        <f>IFERROR(IF(Loan_Not_Paid*Values_Entered,Payment_Number,""), "")</f>
        <v/>
      </c>
      <c r="C225" s="44" t="str">
        <f>IFERROR(IF(Loan_Not_Paid*Values_Entered,Payment_Date,""), "")</f>
        <v/>
      </c>
      <c r="D225" s="45" t="str">
        <f>IFERROR(IF(Loan_Not_Paid*Values_Entered,Beginning_Balance,""), "")</f>
        <v/>
      </c>
      <c r="E225" s="45" t="str">
        <f>IFERROR(IF(Loan_Not_Paid*Values_Entered,Monthly_Payment,""), "")</f>
        <v/>
      </c>
      <c r="F225" s="45" t="str">
        <f>IFERROR(IF(Loan_Not_Paid*Values_Entered,Principal,""), "")</f>
        <v/>
      </c>
      <c r="G225" s="45" t="str">
        <f>IFERROR(IF(Loan_Not_Paid*Values_Entered,Interest,""), "")</f>
        <v/>
      </c>
      <c r="H225" s="45" t="str">
        <f>IFERROR(IF(Loan_Not_Paid*Values_Entered,Ending_Balance,""), "")</f>
        <v/>
      </c>
    </row>
    <row r="226" spans="2:8" x14ac:dyDescent="0.25">
      <c r="B226" s="43" t="str">
        <f>IFERROR(IF(Loan_Not_Paid*Values_Entered,Payment_Number,""), "")</f>
        <v/>
      </c>
      <c r="C226" s="44" t="str">
        <f>IFERROR(IF(Loan_Not_Paid*Values_Entered,Payment_Date,""), "")</f>
        <v/>
      </c>
      <c r="D226" s="45" t="str">
        <f>IFERROR(IF(Loan_Not_Paid*Values_Entered,Beginning_Balance,""), "")</f>
        <v/>
      </c>
      <c r="E226" s="45" t="str">
        <f>IFERROR(IF(Loan_Not_Paid*Values_Entered,Monthly_Payment,""), "")</f>
        <v/>
      </c>
      <c r="F226" s="45" t="str">
        <f>IFERROR(IF(Loan_Not_Paid*Values_Entered,Principal,""), "")</f>
        <v/>
      </c>
      <c r="G226" s="45" t="str">
        <f>IFERROR(IF(Loan_Not_Paid*Values_Entered,Interest,""), "")</f>
        <v/>
      </c>
      <c r="H226" s="45" t="str">
        <f>IFERROR(IF(Loan_Not_Paid*Values_Entered,Ending_Balance,""), "")</f>
        <v/>
      </c>
    </row>
    <row r="227" spans="2:8" x14ac:dyDescent="0.25">
      <c r="B227" s="43" t="str">
        <f>IFERROR(IF(Loan_Not_Paid*Values_Entered,Payment_Number,""), "")</f>
        <v/>
      </c>
      <c r="C227" s="44" t="str">
        <f>IFERROR(IF(Loan_Not_Paid*Values_Entered,Payment_Date,""), "")</f>
        <v/>
      </c>
      <c r="D227" s="45" t="str">
        <f>IFERROR(IF(Loan_Not_Paid*Values_Entered,Beginning_Balance,""), "")</f>
        <v/>
      </c>
      <c r="E227" s="45" t="str">
        <f>IFERROR(IF(Loan_Not_Paid*Values_Entered,Monthly_Payment,""), "")</f>
        <v/>
      </c>
      <c r="F227" s="45" t="str">
        <f>IFERROR(IF(Loan_Not_Paid*Values_Entered,Principal,""), "")</f>
        <v/>
      </c>
      <c r="G227" s="45" t="str">
        <f>IFERROR(IF(Loan_Not_Paid*Values_Entered,Interest,""), "")</f>
        <v/>
      </c>
      <c r="H227" s="45" t="str">
        <f>IFERROR(IF(Loan_Not_Paid*Values_Entered,Ending_Balance,""), "")</f>
        <v/>
      </c>
    </row>
    <row r="228" spans="2:8" x14ac:dyDescent="0.25">
      <c r="B228" s="43" t="str">
        <f>IFERROR(IF(Loan_Not_Paid*Values_Entered,Payment_Number,""), "")</f>
        <v/>
      </c>
      <c r="C228" s="44" t="str">
        <f>IFERROR(IF(Loan_Not_Paid*Values_Entered,Payment_Date,""), "")</f>
        <v/>
      </c>
      <c r="D228" s="45" t="str">
        <f>IFERROR(IF(Loan_Not_Paid*Values_Entered,Beginning_Balance,""), "")</f>
        <v/>
      </c>
      <c r="E228" s="45" t="str">
        <f>IFERROR(IF(Loan_Not_Paid*Values_Entered,Monthly_Payment,""), "")</f>
        <v/>
      </c>
      <c r="F228" s="45" t="str">
        <f>IFERROR(IF(Loan_Not_Paid*Values_Entered,Principal,""), "")</f>
        <v/>
      </c>
      <c r="G228" s="45" t="str">
        <f>IFERROR(IF(Loan_Not_Paid*Values_Entered,Interest,""), "")</f>
        <v/>
      </c>
      <c r="H228" s="45" t="str">
        <f>IFERROR(IF(Loan_Not_Paid*Values_Entered,Ending_Balance,""), "")</f>
        <v/>
      </c>
    </row>
    <row r="229" spans="2:8" x14ac:dyDescent="0.25">
      <c r="B229" s="43" t="str">
        <f>IFERROR(IF(Loan_Not_Paid*Values_Entered,Payment_Number,""), "")</f>
        <v/>
      </c>
      <c r="C229" s="44" t="str">
        <f>IFERROR(IF(Loan_Not_Paid*Values_Entered,Payment_Date,""), "")</f>
        <v/>
      </c>
      <c r="D229" s="45" t="str">
        <f>IFERROR(IF(Loan_Not_Paid*Values_Entered,Beginning_Balance,""), "")</f>
        <v/>
      </c>
      <c r="E229" s="45" t="str">
        <f>IFERROR(IF(Loan_Not_Paid*Values_Entered,Monthly_Payment,""), "")</f>
        <v/>
      </c>
      <c r="F229" s="45" t="str">
        <f>IFERROR(IF(Loan_Not_Paid*Values_Entered,Principal,""), "")</f>
        <v/>
      </c>
      <c r="G229" s="45" t="str">
        <f>IFERROR(IF(Loan_Not_Paid*Values_Entered,Interest,""), "")</f>
        <v/>
      </c>
      <c r="H229" s="45" t="str">
        <f>IFERROR(IF(Loan_Not_Paid*Values_Entered,Ending_Balance,""), "")</f>
        <v/>
      </c>
    </row>
    <row r="230" spans="2:8" x14ac:dyDescent="0.25">
      <c r="B230" s="43" t="str">
        <f>IFERROR(IF(Loan_Not_Paid*Values_Entered,Payment_Number,""), "")</f>
        <v/>
      </c>
      <c r="C230" s="44" t="str">
        <f>IFERROR(IF(Loan_Not_Paid*Values_Entered,Payment_Date,""), "")</f>
        <v/>
      </c>
      <c r="D230" s="45" t="str">
        <f>IFERROR(IF(Loan_Not_Paid*Values_Entered,Beginning_Balance,""), "")</f>
        <v/>
      </c>
      <c r="E230" s="45" t="str">
        <f>IFERROR(IF(Loan_Not_Paid*Values_Entered,Monthly_Payment,""), "")</f>
        <v/>
      </c>
      <c r="F230" s="45" t="str">
        <f>IFERROR(IF(Loan_Not_Paid*Values_Entered,Principal,""), "")</f>
        <v/>
      </c>
      <c r="G230" s="45" t="str">
        <f>IFERROR(IF(Loan_Not_Paid*Values_Entered,Interest,""), "")</f>
        <v/>
      </c>
      <c r="H230" s="45" t="str">
        <f>IFERROR(IF(Loan_Not_Paid*Values_Entered,Ending_Balance,""), "")</f>
        <v/>
      </c>
    </row>
    <row r="231" spans="2:8" x14ac:dyDescent="0.25">
      <c r="B231" s="43" t="str">
        <f>IFERROR(IF(Loan_Not_Paid*Values_Entered,Payment_Number,""), "")</f>
        <v/>
      </c>
      <c r="C231" s="44" t="str">
        <f>IFERROR(IF(Loan_Not_Paid*Values_Entered,Payment_Date,""), "")</f>
        <v/>
      </c>
      <c r="D231" s="45" t="str">
        <f>IFERROR(IF(Loan_Not_Paid*Values_Entered,Beginning_Balance,""), "")</f>
        <v/>
      </c>
      <c r="E231" s="45" t="str">
        <f>IFERROR(IF(Loan_Not_Paid*Values_Entered,Monthly_Payment,""), "")</f>
        <v/>
      </c>
      <c r="F231" s="45" t="str">
        <f>IFERROR(IF(Loan_Not_Paid*Values_Entered,Principal,""), "")</f>
        <v/>
      </c>
      <c r="G231" s="45" t="str">
        <f>IFERROR(IF(Loan_Not_Paid*Values_Entered,Interest,""), "")</f>
        <v/>
      </c>
      <c r="H231" s="45" t="str">
        <f>IFERROR(IF(Loan_Not_Paid*Values_Entered,Ending_Balance,""), "")</f>
        <v/>
      </c>
    </row>
    <row r="232" spans="2:8" x14ac:dyDescent="0.25">
      <c r="B232" s="43" t="str">
        <f>IFERROR(IF(Loan_Not_Paid*Values_Entered,Payment_Number,""), "")</f>
        <v/>
      </c>
      <c r="C232" s="44" t="str">
        <f>IFERROR(IF(Loan_Not_Paid*Values_Entered,Payment_Date,""), "")</f>
        <v/>
      </c>
      <c r="D232" s="45" t="str">
        <f>IFERROR(IF(Loan_Not_Paid*Values_Entered,Beginning_Balance,""), "")</f>
        <v/>
      </c>
      <c r="E232" s="45" t="str">
        <f>IFERROR(IF(Loan_Not_Paid*Values_Entered,Monthly_Payment,""), "")</f>
        <v/>
      </c>
      <c r="F232" s="45" t="str">
        <f>IFERROR(IF(Loan_Not_Paid*Values_Entered,Principal,""), "")</f>
        <v/>
      </c>
      <c r="G232" s="45" t="str">
        <f>IFERROR(IF(Loan_Not_Paid*Values_Entered,Interest,""), "")</f>
        <v/>
      </c>
      <c r="H232" s="45" t="str">
        <f>IFERROR(IF(Loan_Not_Paid*Values_Entered,Ending_Balance,""), "")</f>
        <v/>
      </c>
    </row>
    <row r="233" spans="2:8" x14ac:dyDescent="0.25">
      <c r="B233" s="43" t="str">
        <f>IFERROR(IF(Loan_Not_Paid*Values_Entered,Payment_Number,""), "")</f>
        <v/>
      </c>
      <c r="C233" s="44" t="str">
        <f>IFERROR(IF(Loan_Not_Paid*Values_Entered,Payment_Date,""), "")</f>
        <v/>
      </c>
      <c r="D233" s="45" t="str">
        <f>IFERROR(IF(Loan_Not_Paid*Values_Entered,Beginning_Balance,""), "")</f>
        <v/>
      </c>
      <c r="E233" s="45" t="str">
        <f>IFERROR(IF(Loan_Not_Paid*Values_Entered,Monthly_Payment,""), "")</f>
        <v/>
      </c>
      <c r="F233" s="45" t="str">
        <f>IFERROR(IF(Loan_Not_Paid*Values_Entered,Principal,""), "")</f>
        <v/>
      </c>
      <c r="G233" s="45" t="str">
        <f>IFERROR(IF(Loan_Not_Paid*Values_Entered,Interest,""), "")</f>
        <v/>
      </c>
      <c r="H233" s="45" t="str">
        <f>IFERROR(IF(Loan_Not_Paid*Values_Entered,Ending_Balance,""), "")</f>
        <v/>
      </c>
    </row>
    <row r="234" spans="2:8" x14ac:dyDescent="0.25">
      <c r="B234" s="43" t="str">
        <f>IFERROR(IF(Loan_Not_Paid*Values_Entered,Payment_Number,""), "")</f>
        <v/>
      </c>
      <c r="C234" s="44" t="str">
        <f>IFERROR(IF(Loan_Not_Paid*Values_Entered,Payment_Date,""), "")</f>
        <v/>
      </c>
      <c r="D234" s="45" t="str">
        <f>IFERROR(IF(Loan_Not_Paid*Values_Entered,Beginning_Balance,""), "")</f>
        <v/>
      </c>
      <c r="E234" s="45" t="str">
        <f>IFERROR(IF(Loan_Not_Paid*Values_Entered,Monthly_Payment,""), "")</f>
        <v/>
      </c>
      <c r="F234" s="45" t="str">
        <f>IFERROR(IF(Loan_Not_Paid*Values_Entered,Principal,""), "")</f>
        <v/>
      </c>
      <c r="G234" s="45" t="str">
        <f>IFERROR(IF(Loan_Not_Paid*Values_Entered,Interest,""), "")</f>
        <v/>
      </c>
      <c r="H234" s="45" t="str">
        <f>IFERROR(IF(Loan_Not_Paid*Values_Entered,Ending_Balance,""), "")</f>
        <v/>
      </c>
    </row>
    <row r="235" spans="2:8" x14ac:dyDescent="0.25">
      <c r="B235" s="43" t="str">
        <f>IFERROR(IF(Loan_Not_Paid*Values_Entered,Payment_Number,""), "")</f>
        <v/>
      </c>
      <c r="C235" s="44" t="str">
        <f>IFERROR(IF(Loan_Not_Paid*Values_Entered,Payment_Date,""), "")</f>
        <v/>
      </c>
      <c r="D235" s="45" t="str">
        <f>IFERROR(IF(Loan_Not_Paid*Values_Entered,Beginning_Balance,""), "")</f>
        <v/>
      </c>
      <c r="E235" s="45" t="str">
        <f>IFERROR(IF(Loan_Not_Paid*Values_Entered,Monthly_Payment,""), "")</f>
        <v/>
      </c>
      <c r="F235" s="45" t="str">
        <f>IFERROR(IF(Loan_Not_Paid*Values_Entered,Principal,""), "")</f>
        <v/>
      </c>
      <c r="G235" s="45" t="str">
        <f>IFERROR(IF(Loan_Not_Paid*Values_Entered,Interest,""), "")</f>
        <v/>
      </c>
      <c r="H235" s="45" t="str">
        <f>IFERROR(IF(Loan_Not_Paid*Values_Entered,Ending_Balance,""), "")</f>
        <v/>
      </c>
    </row>
    <row r="236" spans="2:8" x14ac:dyDescent="0.25">
      <c r="B236" s="43" t="str">
        <f>IFERROR(IF(Loan_Not_Paid*Values_Entered,Payment_Number,""), "")</f>
        <v/>
      </c>
      <c r="C236" s="44" t="str">
        <f>IFERROR(IF(Loan_Not_Paid*Values_Entered,Payment_Date,""), "")</f>
        <v/>
      </c>
      <c r="D236" s="45" t="str">
        <f>IFERROR(IF(Loan_Not_Paid*Values_Entered,Beginning_Balance,""), "")</f>
        <v/>
      </c>
      <c r="E236" s="45" t="str">
        <f>IFERROR(IF(Loan_Not_Paid*Values_Entered,Monthly_Payment,""), "")</f>
        <v/>
      </c>
      <c r="F236" s="45" t="str">
        <f>IFERROR(IF(Loan_Not_Paid*Values_Entered,Principal,""), "")</f>
        <v/>
      </c>
      <c r="G236" s="45" t="str">
        <f>IFERROR(IF(Loan_Not_Paid*Values_Entered,Interest,""), "")</f>
        <v/>
      </c>
      <c r="H236" s="45" t="str">
        <f>IFERROR(IF(Loan_Not_Paid*Values_Entered,Ending_Balance,""), "")</f>
        <v/>
      </c>
    </row>
    <row r="237" spans="2:8" x14ac:dyDescent="0.25">
      <c r="B237" s="43" t="str">
        <f>IFERROR(IF(Loan_Not_Paid*Values_Entered,Payment_Number,""), "")</f>
        <v/>
      </c>
      <c r="C237" s="44" t="str">
        <f>IFERROR(IF(Loan_Not_Paid*Values_Entered,Payment_Date,""), "")</f>
        <v/>
      </c>
      <c r="D237" s="45" t="str">
        <f>IFERROR(IF(Loan_Not_Paid*Values_Entered,Beginning_Balance,""), "")</f>
        <v/>
      </c>
      <c r="E237" s="45" t="str">
        <f>IFERROR(IF(Loan_Not_Paid*Values_Entered,Monthly_Payment,""), "")</f>
        <v/>
      </c>
      <c r="F237" s="45" t="str">
        <f>IFERROR(IF(Loan_Not_Paid*Values_Entered,Principal,""), "")</f>
        <v/>
      </c>
      <c r="G237" s="45" t="str">
        <f>IFERROR(IF(Loan_Not_Paid*Values_Entered,Interest,""), "")</f>
        <v/>
      </c>
      <c r="H237" s="45" t="str">
        <f>IFERROR(IF(Loan_Not_Paid*Values_Entered,Ending_Balance,""), "")</f>
        <v/>
      </c>
    </row>
    <row r="238" spans="2:8" x14ac:dyDescent="0.25">
      <c r="B238" s="43" t="str">
        <f>IFERROR(IF(Loan_Not_Paid*Values_Entered,Payment_Number,""), "")</f>
        <v/>
      </c>
      <c r="C238" s="44" t="str">
        <f>IFERROR(IF(Loan_Not_Paid*Values_Entered,Payment_Date,""), "")</f>
        <v/>
      </c>
      <c r="D238" s="45" t="str">
        <f>IFERROR(IF(Loan_Not_Paid*Values_Entered,Beginning_Balance,""), "")</f>
        <v/>
      </c>
      <c r="E238" s="45" t="str">
        <f>IFERROR(IF(Loan_Not_Paid*Values_Entered,Monthly_Payment,""), "")</f>
        <v/>
      </c>
      <c r="F238" s="45" t="str">
        <f>IFERROR(IF(Loan_Not_Paid*Values_Entered,Principal,""), "")</f>
        <v/>
      </c>
      <c r="G238" s="45" t="str">
        <f>IFERROR(IF(Loan_Not_Paid*Values_Entered,Interest,""), "")</f>
        <v/>
      </c>
      <c r="H238" s="45" t="str">
        <f>IFERROR(IF(Loan_Not_Paid*Values_Entered,Ending_Balance,""), "")</f>
        <v/>
      </c>
    </row>
    <row r="239" spans="2:8" x14ac:dyDescent="0.25">
      <c r="B239" s="43" t="str">
        <f>IFERROR(IF(Loan_Not_Paid*Values_Entered,Payment_Number,""), "")</f>
        <v/>
      </c>
      <c r="C239" s="44" t="str">
        <f>IFERROR(IF(Loan_Not_Paid*Values_Entered,Payment_Date,""), "")</f>
        <v/>
      </c>
      <c r="D239" s="45" t="str">
        <f>IFERROR(IF(Loan_Not_Paid*Values_Entered,Beginning_Balance,""), "")</f>
        <v/>
      </c>
      <c r="E239" s="45" t="str">
        <f>IFERROR(IF(Loan_Not_Paid*Values_Entered,Monthly_Payment,""), "")</f>
        <v/>
      </c>
      <c r="F239" s="45" t="str">
        <f>IFERROR(IF(Loan_Not_Paid*Values_Entered,Principal,""), "")</f>
        <v/>
      </c>
      <c r="G239" s="45" t="str">
        <f>IFERROR(IF(Loan_Not_Paid*Values_Entered,Interest,""), "")</f>
        <v/>
      </c>
      <c r="H239" s="45" t="str">
        <f>IFERROR(IF(Loan_Not_Paid*Values_Entered,Ending_Balance,""), "")</f>
        <v/>
      </c>
    </row>
    <row r="240" spans="2:8" x14ac:dyDescent="0.25">
      <c r="B240" s="43" t="str">
        <f>IFERROR(IF(Loan_Not_Paid*Values_Entered,Payment_Number,""), "")</f>
        <v/>
      </c>
      <c r="C240" s="44" t="str">
        <f>IFERROR(IF(Loan_Not_Paid*Values_Entered,Payment_Date,""), "")</f>
        <v/>
      </c>
      <c r="D240" s="45" t="str">
        <f>IFERROR(IF(Loan_Not_Paid*Values_Entered,Beginning_Balance,""), "")</f>
        <v/>
      </c>
      <c r="E240" s="45" t="str">
        <f>IFERROR(IF(Loan_Not_Paid*Values_Entered,Monthly_Payment,""), "")</f>
        <v/>
      </c>
      <c r="F240" s="45" t="str">
        <f>IFERROR(IF(Loan_Not_Paid*Values_Entered,Principal,""), "")</f>
        <v/>
      </c>
      <c r="G240" s="45" t="str">
        <f>IFERROR(IF(Loan_Not_Paid*Values_Entered,Interest,""), "")</f>
        <v/>
      </c>
      <c r="H240" s="45" t="str">
        <f>IFERROR(IF(Loan_Not_Paid*Values_Entered,Ending_Balance,""), "")</f>
        <v/>
      </c>
    </row>
    <row r="241" spans="2:8" x14ac:dyDescent="0.25">
      <c r="B241" s="43" t="str">
        <f>IFERROR(IF(Loan_Not_Paid*Values_Entered,Payment_Number,""), "")</f>
        <v/>
      </c>
      <c r="C241" s="44" t="str">
        <f>IFERROR(IF(Loan_Not_Paid*Values_Entered,Payment_Date,""), "")</f>
        <v/>
      </c>
      <c r="D241" s="45" t="str">
        <f>IFERROR(IF(Loan_Not_Paid*Values_Entered,Beginning_Balance,""), "")</f>
        <v/>
      </c>
      <c r="E241" s="45" t="str">
        <f>IFERROR(IF(Loan_Not_Paid*Values_Entered,Monthly_Payment,""), "")</f>
        <v/>
      </c>
      <c r="F241" s="45" t="str">
        <f>IFERROR(IF(Loan_Not_Paid*Values_Entered,Principal,""), "")</f>
        <v/>
      </c>
      <c r="G241" s="45" t="str">
        <f>IFERROR(IF(Loan_Not_Paid*Values_Entered,Interest,""), "")</f>
        <v/>
      </c>
      <c r="H241" s="45" t="str">
        <f>IFERROR(IF(Loan_Not_Paid*Values_Entered,Ending_Balance,""), "")</f>
        <v/>
      </c>
    </row>
    <row r="242" spans="2:8" x14ac:dyDescent="0.25">
      <c r="B242" s="43" t="str">
        <f>IFERROR(IF(Loan_Not_Paid*Values_Entered,Payment_Number,""), "")</f>
        <v/>
      </c>
      <c r="C242" s="44" t="str">
        <f>IFERROR(IF(Loan_Not_Paid*Values_Entered,Payment_Date,""), "")</f>
        <v/>
      </c>
      <c r="D242" s="45" t="str">
        <f>IFERROR(IF(Loan_Not_Paid*Values_Entered,Beginning_Balance,""), "")</f>
        <v/>
      </c>
      <c r="E242" s="45" t="str">
        <f>IFERROR(IF(Loan_Not_Paid*Values_Entered,Monthly_Payment,""), "")</f>
        <v/>
      </c>
      <c r="F242" s="45" t="str">
        <f>IFERROR(IF(Loan_Not_Paid*Values_Entered,Principal,""), "")</f>
        <v/>
      </c>
      <c r="G242" s="45" t="str">
        <f>IFERROR(IF(Loan_Not_Paid*Values_Entered,Interest,""), "")</f>
        <v/>
      </c>
      <c r="H242" s="45" t="str">
        <f>IFERROR(IF(Loan_Not_Paid*Values_Entered,Ending_Balance,""), "")</f>
        <v/>
      </c>
    </row>
    <row r="243" spans="2:8" x14ac:dyDescent="0.25">
      <c r="B243" s="43" t="str">
        <f>IFERROR(IF(Loan_Not_Paid*Values_Entered,Payment_Number,""), "")</f>
        <v/>
      </c>
      <c r="C243" s="44" t="str">
        <f>IFERROR(IF(Loan_Not_Paid*Values_Entered,Payment_Date,""), "")</f>
        <v/>
      </c>
      <c r="D243" s="45" t="str">
        <f>IFERROR(IF(Loan_Not_Paid*Values_Entered,Beginning_Balance,""), "")</f>
        <v/>
      </c>
      <c r="E243" s="45" t="str">
        <f>IFERROR(IF(Loan_Not_Paid*Values_Entered,Monthly_Payment,""), "")</f>
        <v/>
      </c>
      <c r="F243" s="45" t="str">
        <f>IFERROR(IF(Loan_Not_Paid*Values_Entered,Principal,""), "")</f>
        <v/>
      </c>
      <c r="G243" s="45" t="str">
        <f>IFERROR(IF(Loan_Not_Paid*Values_Entered,Interest,""), "")</f>
        <v/>
      </c>
      <c r="H243" s="45" t="str">
        <f>IFERROR(IF(Loan_Not_Paid*Values_Entered,Ending_Balance,""), "")</f>
        <v/>
      </c>
    </row>
    <row r="244" spans="2:8" x14ac:dyDescent="0.25">
      <c r="B244" s="43" t="str">
        <f>IFERROR(IF(Loan_Not_Paid*Values_Entered,Payment_Number,""), "")</f>
        <v/>
      </c>
      <c r="C244" s="44" t="str">
        <f>IFERROR(IF(Loan_Not_Paid*Values_Entered,Payment_Date,""), "")</f>
        <v/>
      </c>
      <c r="D244" s="45" t="str">
        <f>IFERROR(IF(Loan_Not_Paid*Values_Entered,Beginning_Balance,""), "")</f>
        <v/>
      </c>
      <c r="E244" s="45" t="str">
        <f>IFERROR(IF(Loan_Not_Paid*Values_Entered,Monthly_Payment,""), "")</f>
        <v/>
      </c>
      <c r="F244" s="45" t="str">
        <f>IFERROR(IF(Loan_Not_Paid*Values_Entered,Principal,""), "")</f>
        <v/>
      </c>
      <c r="G244" s="45" t="str">
        <f>IFERROR(IF(Loan_Not_Paid*Values_Entered,Interest,""), "")</f>
        <v/>
      </c>
      <c r="H244" s="45" t="str">
        <f>IFERROR(IF(Loan_Not_Paid*Values_Entered,Ending_Balance,""), "")</f>
        <v/>
      </c>
    </row>
    <row r="245" spans="2:8" x14ac:dyDescent="0.25">
      <c r="B245" s="43" t="str">
        <f>IFERROR(IF(Loan_Not_Paid*Values_Entered,Payment_Number,""), "")</f>
        <v/>
      </c>
      <c r="C245" s="44" t="str">
        <f>IFERROR(IF(Loan_Not_Paid*Values_Entered,Payment_Date,""), "")</f>
        <v/>
      </c>
      <c r="D245" s="45" t="str">
        <f>IFERROR(IF(Loan_Not_Paid*Values_Entered,Beginning_Balance,""), "")</f>
        <v/>
      </c>
      <c r="E245" s="45" t="str">
        <f>IFERROR(IF(Loan_Not_Paid*Values_Entered,Monthly_Payment,""), "")</f>
        <v/>
      </c>
      <c r="F245" s="45" t="str">
        <f>IFERROR(IF(Loan_Not_Paid*Values_Entered,Principal,""), "")</f>
        <v/>
      </c>
      <c r="G245" s="45" t="str">
        <f>IFERROR(IF(Loan_Not_Paid*Values_Entered,Interest,""), "")</f>
        <v/>
      </c>
      <c r="H245" s="45" t="str">
        <f>IFERROR(IF(Loan_Not_Paid*Values_Entered,Ending_Balance,""), "")</f>
        <v/>
      </c>
    </row>
    <row r="246" spans="2:8" x14ac:dyDescent="0.25">
      <c r="B246" s="43" t="str">
        <f>IFERROR(IF(Loan_Not_Paid*Values_Entered,Payment_Number,""), "")</f>
        <v/>
      </c>
      <c r="C246" s="44" t="str">
        <f>IFERROR(IF(Loan_Not_Paid*Values_Entered,Payment_Date,""), "")</f>
        <v/>
      </c>
      <c r="D246" s="45" t="str">
        <f>IFERROR(IF(Loan_Not_Paid*Values_Entered,Beginning_Balance,""), "")</f>
        <v/>
      </c>
      <c r="E246" s="45" t="str">
        <f>IFERROR(IF(Loan_Not_Paid*Values_Entered,Monthly_Payment,""), "")</f>
        <v/>
      </c>
      <c r="F246" s="45" t="str">
        <f>IFERROR(IF(Loan_Not_Paid*Values_Entered,Principal,""), "")</f>
        <v/>
      </c>
      <c r="G246" s="45" t="str">
        <f>IFERROR(IF(Loan_Not_Paid*Values_Entered,Interest,""), "")</f>
        <v/>
      </c>
      <c r="H246" s="45" t="str">
        <f>IFERROR(IF(Loan_Not_Paid*Values_Entered,Ending_Balance,""), "")</f>
        <v/>
      </c>
    </row>
    <row r="247" spans="2:8" x14ac:dyDescent="0.25">
      <c r="B247" s="43" t="str">
        <f>IFERROR(IF(Loan_Not_Paid*Values_Entered,Payment_Number,""), "")</f>
        <v/>
      </c>
      <c r="C247" s="44" t="str">
        <f>IFERROR(IF(Loan_Not_Paid*Values_Entered,Payment_Date,""), "")</f>
        <v/>
      </c>
      <c r="D247" s="45" t="str">
        <f>IFERROR(IF(Loan_Not_Paid*Values_Entered,Beginning_Balance,""), "")</f>
        <v/>
      </c>
      <c r="E247" s="45" t="str">
        <f>IFERROR(IF(Loan_Not_Paid*Values_Entered,Monthly_Payment,""), "")</f>
        <v/>
      </c>
      <c r="F247" s="45" t="str">
        <f>IFERROR(IF(Loan_Not_Paid*Values_Entered,Principal,""), "")</f>
        <v/>
      </c>
      <c r="G247" s="45" t="str">
        <f>IFERROR(IF(Loan_Not_Paid*Values_Entered,Interest,""), "")</f>
        <v/>
      </c>
      <c r="H247" s="45" t="str">
        <f>IFERROR(IF(Loan_Not_Paid*Values_Entered,Ending_Balance,""), "")</f>
        <v/>
      </c>
    </row>
    <row r="248" spans="2:8" x14ac:dyDescent="0.25">
      <c r="B248" s="43" t="str">
        <f>IFERROR(IF(Loan_Not_Paid*Values_Entered,Payment_Number,""), "")</f>
        <v/>
      </c>
      <c r="C248" s="44" t="str">
        <f>IFERROR(IF(Loan_Not_Paid*Values_Entered,Payment_Date,""), "")</f>
        <v/>
      </c>
      <c r="D248" s="45" t="str">
        <f>IFERROR(IF(Loan_Not_Paid*Values_Entered,Beginning_Balance,""), "")</f>
        <v/>
      </c>
      <c r="E248" s="45" t="str">
        <f>IFERROR(IF(Loan_Not_Paid*Values_Entered,Monthly_Payment,""), "")</f>
        <v/>
      </c>
      <c r="F248" s="45" t="str">
        <f>IFERROR(IF(Loan_Not_Paid*Values_Entered,Principal,""), "")</f>
        <v/>
      </c>
      <c r="G248" s="45" t="str">
        <f>IFERROR(IF(Loan_Not_Paid*Values_Entered,Interest,""), "")</f>
        <v/>
      </c>
      <c r="H248" s="45" t="str">
        <f>IFERROR(IF(Loan_Not_Paid*Values_Entered,Ending_Balance,""), "")</f>
        <v/>
      </c>
    </row>
    <row r="249" spans="2:8" x14ac:dyDescent="0.25">
      <c r="B249" s="43" t="str">
        <f>IFERROR(IF(Loan_Not_Paid*Values_Entered,Payment_Number,""), "")</f>
        <v/>
      </c>
      <c r="C249" s="44" t="str">
        <f>IFERROR(IF(Loan_Not_Paid*Values_Entered,Payment_Date,""), "")</f>
        <v/>
      </c>
      <c r="D249" s="45" t="str">
        <f>IFERROR(IF(Loan_Not_Paid*Values_Entered,Beginning_Balance,""), "")</f>
        <v/>
      </c>
      <c r="E249" s="45" t="str">
        <f>IFERROR(IF(Loan_Not_Paid*Values_Entered,Monthly_Payment,""), "")</f>
        <v/>
      </c>
      <c r="F249" s="45" t="str">
        <f>IFERROR(IF(Loan_Not_Paid*Values_Entered,Principal,""), "")</f>
        <v/>
      </c>
      <c r="G249" s="45" t="str">
        <f>IFERROR(IF(Loan_Not_Paid*Values_Entered,Interest,""), "")</f>
        <v/>
      </c>
      <c r="H249" s="45" t="str">
        <f>IFERROR(IF(Loan_Not_Paid*Values_Entered,Ending_Balance,""), "")</f>
        <v/>
      </c>
    </row>
    <row r="250" spans="2:8" x14ac:dyDescent="0.25">
      <c r="B250" s="43" t="str">
        <f>IFERROR(IF(Loan_Not_Paid*Values_Entered,Payment_Number,""), "")</f>
        <v/>
      </c>
      <c r="C250" s="44" t="str">
        <f>IFERROR(IF(Loan_Not_Paid*Values_Entered,Payment_Date,""), "")</f>
        <v/>
      </c>
      <c r="D250" s="45" t="str">
        <f>IFERROR(IF(Loan_Not_Paid*Values_Entered,Beginning_Balance,""), "")</f>
        <v/>
      </c>
      <c r="E250" s="45" t="str">
        <f>IFERROR(IF(Loan_Not_Paid*Values_Entered,Monthly_Payment,""), "")</f>
        <v/>
      </c>
      <c r="F250" s="45" t="str">
        <f>IFERROR(IF(Loan_Not_Paid*Values_Entered,Principal,""), "")</f>
        <v/>
      </c>
      <c r="G250" s="45" t="str">
        <f>IFERROR(IF(Loan_Not_Paid*Values_Entered,Interest,""), "")</f>
        <v/>
      </c>
      <c r="H250" s="45" t="str">
        <f>IFERROR(IF(Loan_Not_Paid*Values_Entered,Ending_Balance,""), "")</f>
        <v/>
      </c>
    </row>
    <row r="251" spans="2:8" x14ac:dyDescent="0.25">
      <c r="B251" s="43" t="str">
        <f>IFERROR(IF(Loan_Not_Paid*Values_Entered,Payment_Number,""), "")</f>
        <v/>
      </c>
      <c r="C251" s="44" t="str">
        <f>IFERROR(IF(Loan_Not_Paid*Values_Entered,Payment_Date,""), "")</f>
        <v/>
      </c>
      <c r="D251" s="45" t="str">
        <f>IFERROR(IF(Loan_Not_Paid*Values_Entered,Beginning_Balance,""), "")</f>
        <v/>
      </c>
      <c r="E251" s="45" t="str">
        <f>IFERROR(IF(Loan_Not_Paid*Values_Entered,Monthly_Payment,""), "")</f>
        <v/>
      </c>
      <c r="F251" s="45" t="str">
        <f>IFERROR(IF(Loan_Not_Paid*Values_Entered,Principal,""), "")</f>
        <v/>
      </c>
      <c r="G251" s="45" t="str">
        <f>IFERROR(IF(Loan_Not_Paid*Values_Entered,Interest,""), "")</f>
        <v/>
      </c>
      <c r="H251" s="45" t="str">
        <f>IFERROR(IF(Loan_Not_Paid*Values_Entered,Ending_Balance,""), "")</f>
        <v/>
      </c>
    </row>
    <row r="252" spans="2:8" x14ac:dyDescent="0.25">
      <c r="B252" s="43" t="str">
        <f>IFERROR(IF(Loan_Not_Paid*Values_Entered,Payment_Number,""), "")</f>
        <v/>
      </c>
      <c r="C252" s="44" t="str">
        <f>IFERROR(IF(Loan_Not_Paid*Values_Entered,Payment_Date,""), "")</f>
        <v/>
      </c>
      <c r="D252" s="45" t="str">
        <f>IFERROR(IF(Loan_Not_Paid*Values_Entered,Beginning_Balance,""), "")</f>
        <v/>
      </c>
      <c r="E252" s="45" t="str">
        <f>IFERROR(IF(Loan_Not_Paid*Values_Entered,Monthly_Payment,""), "")</f>
        <v/>
      </c>
      <c r="F252" s="45" t="str">
        <f>IFERROR(IF(Loan_Not_Paid*Values_Entered,Principal,""), "")</f>
        <v/>
      </c>
      <c r="G252" s="45" t="str">
        <f>IFERROR(IF(Loan_Not_Paid*Values_Entered,Interest,""), "")</f>
        <v/>
      </c>
      <c r="H252" s="45" t="str">
        <f>IFERROR(IF(Loan_Not_Paid*Values_Entered,Ending_Balance,""), "")</f>
        <v/>
      </c>
    </row>
    <row r="253" spans="2:8" x14ac:dyDescent="0.25">
      <c r="B253" s="43" t="str">
        <f>IFERROR(IF(Loan_Not_Paid*Values_Entered,Payment_Number,""), "")</f>
        <v/>
      </c>
      <c r="C253" s="44" t="str">
        <f>IFERROR(IF(Loan_Not_Paid*Values_Entered,Payment_Date,""), "")</f>
        <v/>
      </c>
      <c r="D253" s="45" t="str">
        <f>IFERROR(IF(Loan_Not_Paid*Values_Entered,Beginning_Balance,""), "")</f>
        <v/>
      </c>
      <c r="E253" s="45" t="str">
        <f>IFERROR(IF(Loan_Not_Paid*Values_Entered,Monthly_Payment,""), "")</f>
        <v/>
      </c>
      <c r="F253" s="45" t="str">
        <f>IFERROR(IF(Loan_Not_Paid*Values_Entered,Principal,""), "")</f>
        <v/>
      </c>
      <c r="G253" s="45" t="str">
        <f>IFERROR(IF(Loan_Not_Paid*Values_Entered,Interest,""), "")</f>
        <v/>
      </c>
      <c r="H253" s="45" t="str">
        <f>IFERROR(IF(Loan_Not_Paid*Values_Entered,Ending_Balance,""), "")</f>
        <v/>
      </c>
    </row>
    <row r="254" spans="2:8" x14ac:dyDescent="0.25">
      <c r="B254" s="43" t="str">
        <f>IFERROR(IF(Loan_Not_Paid*Values_Entered,Payment_Number,""), "")</f>
        <v/>
      </c>
      <c r="C254" s="44" t="str">
        <f>IFERROR(IF(Loan_Not_Paid*Values_Entered,Payment_Date,""), "")</f>
        <v/>
      </c>
      <c r="D254" s="45" t="str">
        <f>IFERROR(IF(Loan_Not_Paid*Values_Entered,Beginning_Balance,""), "")</f>
        <v/>
      </c>
      <c r="E254" s="45" t="str">
        <f>IFERROR(IF(Loan_Not_Paid*Values_Entered,Monthly_Payment,""), "")</f>
        <v/>
      </c>
      <c r="F254" s="45" t="str">
        <f>IFERROR(IF(Loan_Not_Paid*Values_Entered,Principal,""), "")</f>
        <v/>
      </c>
      <c r="G254" s="45" t="str">
        <f>IFERROR(IF(Loan_Not_Paid*Values_Entered,Interest,""), "")</f>
        <v/>
      </c>
      <c r="H254" s="45" t="str">
        <f>IFERROR(IF(Loan_Not_Paid*Values_Entered,Ending_Balance,""), "")</f>
        <v/>
      </c>
    </row>
    <row r="255" spans="2:8" x14ac:dyDescent="0.25">
      <c r="B255" s="43" t="str">
        <f>IFERROR(IF(Loan_Not_Paid*Values_Entered,Payment_Number,""), "")</f>
        <v/>
      </c>
      <c r="C255" s="44" t="str">
        <f>IFERROR(IF(Loan_Not_Paid*Values_Entered,Payment_Date,""), "")</f>
        <v/>
      </c>
      <c r="D255" s="45" t="str">
        <f>IFERROR(IF(Loan_Not_Paid*Values_Entered,Beginning_Balance,""), "")</f>
        <v/>
      </c>
      <c r="E255" s="45" t="str">
        <f>IFERROR(IF(Loan_Not_Paid*Values_Entered,Monthly_Payment,""), "")</f>
        <v/>
      </c>
      <c r="F255" s="45" t="str">
        <f>IFERROR(IF(Loan_Not_Paid*Values_Entered,Principal,""), "")</f>
        <v/>
      </c>
      <c r="G255" s="45" t="str">
        <f>IFERROR(IF(Loan_Not_Paid*Values_Entered,Interest,""), "")</f>
        <v/>
      </c>
      <c r="H255" s="45" t="str">
        <f>IFERROR(IF(Loan_Not_Paid*Values_Entered,Ending_Balance,""), "")</f>
        <v/>
      </c>
    </row>
    <row r="256" spans="2:8" x14ac:dyDescent="0.25">
      <c r="B256" s="43" t="str">
        <f>IFERROR(IF(Loan_Not_Paid*Values_Entered,Payment_Number,""), "")</f>
        <v/>
      </c>
      <c r="C256" s="44" t="str">
        <f>IFERROR(IF(Loan_Not_Paid*Values_Entered,Payment_Date,""), "")</f>
        <v/>
      </c>
      <c r="D256" s="45" t="str">
        <f>IFERROR(IF(Loan_Not_Paid*Values_Entered,Beginning_Balance,""), "")</f>
        <v/>
      </c>
      <c r="E256" s="45" t="str">
        <f>IFERROR(IF(Loan_Not_Paid*Values_Entered,Monthly_Payment,""), "")</f>
        <v/>
      </c>
      <c r="F256" s="45" t="str">
        <f>IFERROR(IF(Loan_Not_Paid*Values_Entered,Principal,""), "")</f>
        <v/>
      </c>
      <c r="G256" s="45" t="str">
        <f>IFERROR(IF(Loan_Not_Paid*Values_Entered,Interest,""), "")</f>
        <v/>
      </c>
      <c r="H256" s="45" t="str">
        <f>IFERROR(IF(Loan_Not_Paid*Values_Entered,Ending_Balance,""), "")</f>
        <v/>
      </c>
    </row>
    <row r="257" spans="2:8" x14ac:dyDescent="0.25">
      <c r="B257" s="43" t="str">
        <f>IFERROR(IF(Loan_Not_Paid*Values_Entered,Payment_Number,""), "")</f>
        <v/>
      </c>
      <c r="C257" s="44" t="str">
        <f>IFERROR(IF(Loan_Not_Paid*Values_Entered,Payment_Date,""), "")</f>
        <v/>
      </c>
      <c r="D257" s="45" t="str">
        <f>IFERROR(IF(Loan_Not_Paid*Values_Entered,Beginning_Balance,""), "")</f>
        <v/>
      </c>
      <c r="E257" s="45" t="str">
        <f>IFERROR(IF(Loan_Not_Paid*Values_Entered,Monthly_Payment,""), "")</f>
        <v/>
      </c>
      <c r="F257" s="45" t="str">
        <f>IFERROR(IF(Loan_Not_Paid*Values_Entered,Principal,""), "")</f>
        <v/>
      </c>
      <c r="G257" s="45" t="str">
        <f>IFERROR(IF(Loan_Not_Paid*Values_Entered,Interest,""), "")</f>
        <v/>
      </c>
      <c r="H257" s="45" t="str">
        <f>IFERROR(IF(Loan_Not_Paid*Values_Entered,Ending_Balance,""), "")</f>
        <v/>
      </c>
    </row>
    <row r="258" spans="2:8" x14ac:dyDescent="0.25">
      <c r="B258" s="43" t="str">
        <f>IFERROR(IF(Loan_Not_Paid*Values_Entered,Payment_Number,""), "")</f>
        <v/>
      </c>
      <c r="C258" s="44" t="str">
        <f>IFERROR(IF(Loan_Not_Paid*Values_Entered,Payment_Date,""), "")</f>
        <v/>
      </c>
      <c r="D258" s="45" t="str">
        <f>IFERROR(IF(Loan_Not_Paid*Values_Entered,Beginning_Balance,""), "")</f>
        <v/>
      </c>
      <c r="E258" s="45" t="str">
        <f>IFERROR(IF(Loan_Not_Paid*Values_Entered,Monthly_Payment,""), "")</f>
        <v/>
      </c>
      <c r="F258" s="45" t="str">
        <f>IFERROR(IF(Loan_Not_Paid*Values_Entered,Principal,""), "")</f>
        <v/>
      </c>
      <c r="G258" s="45" t="str">
        <f>IFERROR(IF(Loan_Not_Paid*Values_Entered,Interest,""), "")</f>
        <v/>
      </c>
      <c r="H258" s="45" t="str">
        <f>IFERROR(IF(Loan_Not_Paid*Values_Entered,Ending_Balance,""), "")</f>
        <v/>
      </c>
    </row>
    <row r="259" spans="2:8" x14ac:dyDescent="0.25">
      <c r="B259" s="43" t="str">
        <f>IFERROR(IF(Loan_Not_Paid*Values_Entered,Payment_Number,""), "")</f>
        <v/>
      </c>
      <c r="C259" s="44" t="str">
        <f>IFERROR(IF(Loan_Not_Paid*Values_Entered,Payment_Date,""), "")</f>
        <v/>
      </c>
      <c r="D259" s="45" t="str">
        <f>IFERROR(IF(Loan_Not_Paid*Values_Entered,Beginning_Balance,""), "")</f>
        <v/>
      </c>
      <c r="E259" s="45" t="str">
        <f>IFERROR(IF(Loan_Not_Paid*Values_Entered,Monthly_Payment,""), "")</f>
        <v/>
      </c>
      <c r="F259" s="45" t="str">
        <f>IFERROR(IF(Loan_Not_Paid*Values_Entered,Principal,""), "")</f>
        <v/>
      </c>
      <c r="G259" s="45" t="str">
        <f>IFERROR(IF(Loan_Not_Paid*Values_Entered,Interest,""), "")</f>
        <v/>
      </c>
      <c r="H259" s="45" t="str">
        <f>IFERROR(IF(Loan_Not_Paid*Values_Entered,Ending_Balance,""), "")</f>
        <v/>
      </c>
    </row>
    <row r="260" spans="2:8" x14ac:dyDescent="0.25">
      <c r="B260" s="43" t="str">
        <f>IFERROR(IF(Loan_Not_Paid*Values_Entered,Payment_Number,""), "")</f>
        <v/>
      </c>
      <c r="C260" s="44" t="str">
        <f>IFERROR(IF(Loan_Not_Paid*Values_Entered,Payment_Date,""), "")</f>
        <v/>
      </c>
      <c r="D260" s="45" t="str">
        <f>IFERROR(IF(Loan_Not_Paid*Values_Entered,Beginning_Balance,""), "")</f>
        <v/>
      </c>
      <c r="E260" s="45" t="str">
        <f>IFERROR(IF(Loan_Not_Paid*Values_Entered,Monthly_Payment,""), "")</f>
        <v/>
      </c>
      <c r="F260" s="45" t="str">
        <f>IFERROR(IF(Loan_Not_Paid*Values_Entered,Principal,""), "")</f>
        <v/>
      </c>
      <c r="G260" s="45" t="str">
        <f>IFERROR(IF(Loan_Not_Paid*Values_Entered,Interest,""), "")</f>
        <v/>
      </c>
      <c r="H260" s="45" t="str">
        <f>IFERROR(IF(Loan_Not_Paid*Values_Entered,Ending_Balance,""), "")</f>
        <v/>
      </c>
    </row>
    <row r="261" spans="2:8" x14ac:dyDescent="0.25">
      <c r="B261" s="43" t="str">
        <f>IFERROR(IF(Loan_Not_Paid*Values_Entered,Payment_Number,""), "")</f>
        <v/>
      </c>
      <c r="C261" s="44" t="str">
        <f>IFERROR(IF(Loan_Not_Paid*Values_Entered,Payment_Date,""), "")</f>
        <v/>
      </c>
      <c r="D261" s="45" t="str">
        <f>IFERROR(IF(Loan_Not_Paid*Values_Entered,Beginning_Balance,""), "")</f>
        <v/>
      </c>
      <c r="E261" s="45" t="str">
        <f>IFERROR(IF(Loan_Not_Paid*Values_Entered,Monthly_Payment,""), "")</f>
        <v/>
      </c>
      <c r="F261" s="45" t="str">
        <f>IFERROR(IF(Loan_Not_Paid*Values_Entered,Principal,""), "")</f>
        <v/>
      </c>
      <c r="G261" s="45" t="str">
        <f>IFERROR(IF(Loan_Not_Paid*Values_Entered,Interest,""), "")</f>
        <v/>
      </c>
      <c r="H261" s="45" t="str">
        <f>IFERROR(IF(Loan_Not_Paid*Values_Entered,Ending_Balance,""), "")</f>
        <v/>
      </c>
    </row>
    <row r="262" spans="2:8" x14ac:dyDescent="0.25">
      <c r="B262" s="43" t="str">
        <f>IFERROR(IF(Loan_Not_Paid*Values_Entered,Payment_Number,""), "")</f>
        <v/>
      </c>
      <c r="C262" s="44" t="str">
        <f>IFERROR(IF(Loan_Not_Paid*Values_Entered,Payment_Date,""), "")</f>
        <v/>
      </c>
      <c r="D262" s="45" t="str">
        <f>IFERROR(IF(Loan_Not_Paid*Values_Entered,Beginning_Balance,""), "")</f>
        <v/>
      </c>
      <c r="E262" s="45" t="str">
        <f>IFERROR(IF(Loan_Not_Paid*Values_Entered,Monthly_Payment,""), "")</f>
        <v/>
      </c>
      <c r="F262" s="45" t="str">
        <f>IFERROR(IF(Loan_Not_Paid*Values_Entered,Principal,""), "")</f>
        <v/>
      </c>
      <c r="G262" s="45" t="str">
        <f>IFERROR(IF(Loan_Not_Paid*Values_Entered,Interest,""), "")</f>
        <v/>
      </c>
      <c r="H262" s="45" t="str">
        <f>IFERROR(IF(Loan_Not_Paid*Values_Entered,Ending_Balance,""), "")</f>
        <v/>
      </c>
    </row>
  </sheetData>
  <sheetProtection selectLockedCells="1"/>
  <mergeCells count="21">
    <mergeCell ref="B3:O3"/>
    <mergeCell ref="B5:H8"/>
    <mergeCell ref="G21:H21"/>
    <mergeCell ref="G23:H23"/>
    <mergeCell ref="G24:H24"/>
    <mergeCell ref="G16:H16"/>
    <mergeCell ref="G22:H22"/>
    <mergeCell ref="G17:H17"/>
    <mergeCell ref="G18:H18"/>
    <mergeCell ref="G19:H19"/>
    <mergeCell ref="G20:H20"/>
    <mergeCell ref="B25:D25"/>
    <mergeCell ref="B16:E16"/>
    <mergeCell ref="B17:D17"/>
    <mergeCell ref="B18:D18"/>
    <mergeCell ref="B19:D19"/>
    <mergeCell ref="B20:D20"/>
    <mergeCell ref="B22:D22"/>
    <mergeCell ref="B23:D23"/>
    <mergeCell ref="B24:D24"/>
    <mergeCell ref="B21:D21"/>
  </mergeCells>
  <conditionalFormatting sqref="B27:B262">
    <cfRule type="expression" dxfId="14" priority="22" stopIfTrue="1">
      <formula>NOT(Loan_Not_Paid)</formula>
    </cfRule>
    <cfRule type="expression" dxfId="13" priority="23" stopIfTrue="1">
      <formula>IF(ROW(B27)=Last_Row,TRUE,FALSE)</formula>
    </cfRule>
  </conditionalFormatting>
  <conditionalFormatting sqref="C27:G262">
    <cfRule type="expression" dxfId="12" priority="20" stopIfTrue="1">
      <formula>NOT(Loan_Not_Paid)</formula>
    </cfRule>
    <cfRule type="expression" dxfId="11" priority="21" stopIfTrue="1">
      <formula>IF(ROW(C27)=Last_Row,TRUE,FALSE)</formula>
    </cfRule>
  </conditionalFormatting>
  <conditionalFormatting sqref="G23">
    <cfRule type="expression" dxfId="10" priority="5">
      <formula>ISBLANK($G$20)</formula>
    </cfRule>
  </conditionalFormatting>
  <conditionalFormatting sqref="G19:H19">
    <cfRule type="expression" dxfId="9" priority="7">
      <formula>ISBLANK($G$18)</formula>
    </cfRule>
  </conditionalFormatting>
  <conditionalFormatting sqref="G20:H20">
    <cfRule type="expression" dxfId="8" priority="1">
      <formula>$G$18="No"</formula>
    </cfRule>
    <cfRule type="expression" dxfId="7" priority="2">
      <formula>ISBLANK($G$18)</formula>
    </cfRule>
  </conditionalFormatting>
  <conditionalFormatting sqref="G21:H21">
    <cfRule type="expression" dxfId="6" priority="3">
      <formula>ISBLANK($G$20)</formula>
    </cfRule>
  </conditionalFormatting>
  <conditionalFormatting sqref="G22:H22">
    <cfRule type="expression" dxfId="5" priority="14">
      <formula>ISBLANK($G$20)</formula>
    </cfRule>
  </conditionalFormatting>
  <conditionalFormatting sqref="G24:H24">
    <cfRule type="expression" dxfId="4" priority="4">
      <formula>ISBLANK($G$20)</formula>
    </cfRule>
  </conditionalFormatting>
  <conditionalFormatting sqref="H27:H262">
    <cfRule type="expression" dxfId="3" priority="24" stopIfTrue="1">
      <formula>NOT(Loan_Not_Paid)</formula>
    </cfRule>
    <cfRule type="expression" dxfId="2" priority="25" stopIfTrue="1">
      <formula>IF(ROW(H27)=Last_Row,TRUE,FALSE)</formula>
    </cfRule>
  </conditionalFormatting>
  <dataValidations xWindow="468" yWindow="413" count="26">
    <dataValidation allowBlank="1" showErrorMessage="1" sqref="A4:A7 B3:O3 B18:D18 C5:D10 B15 H5:H15 E13:E14 G17 G19:G20 G21:G22 E5:G12 C15:G15 B5:B10" xr:uid="{00000000-0002-0000-0200-000000000000}"/>
    <dataValidation allowBlank="1" showInputMessage="1" showErrorMessage="1" prompt="Enter Loan amount in cell at right" sqref="B17:D17" xr:uid="{00000000-0002-0000-0200-000001000000}"/>
    <dataValidation allowBlank="1" showInputMessage="1" showErrorMessage="1" prompt="Enter Loan amount in this cell" sqref="E17" xr:uid="{00000000-0002-0000-0200-000002000000}"/>
    <dataValidation allowBlank="1" showInputMessage="1" showErrorMessage="1" prompt="Enter Loan period in years in cell at right" sqref="B19:D19" xr:uid="{00000000-0002-0000-0200-000003000000}"/>
    <dataValidation type="whole" allowBlank="1" showInputMessage="1" showErrorMessage="1" prompt="Enter Loan period 12 to 60 months in this cell" sqref="E19" xr:uid="{00000000-0002-0000-0200-000004000000}">
      <formula1>12</formula1>
      <formula2>60</formula2>
    </dataValidation>
    <dataValidation allowBlank="1" showInputMessage="1" showErrorMessage="1" prompt="Enter Start date of loan in cell at right" sqref="B20:D20" xr:uid="{00000000-0002-0000-0200-000005000000}"/>
    <dataValidation allowBlank="1" showInputMessage="1" showErrorMessage="1" prompt="Enter Start date of loan in this cell" sqref="E20" xr:uid="{00000000-0002-0000-0200-000006000000}"/>
    <dataValidation allowBlank="1" showInputMessage="1" showErrorMessage="1" prompt="Monthly payment is automatically calculated in cell at right" sqref="B21:D21" xr:uid="{00000000-0002-0000-0200-000007000000}"/>
    <dataValidation allowBlank="1" showInputMessage="1" showErrorMessage="1" prompt="Monthly payment is automatically calculated in this cell" sqref="E21" xr:uid="{00000000-0002-0000-0200-000008000000}"/>
    <dataValidation allowBlank="1" showInputMessage="1" showErrorMessage="1" prompt="Number of payments is automatically calculated in cell at right" sqref="B22:D22" xr:uid="{00000000-0002-0000-0200-000009000000}"/>
    <dataValidation allowBlank="1" showInputMessage="1" showErrorMessage="1" prompt="Number of payments is automatically calculated in this cell" sqref="E22" xr:uid="{00000000-0002-0000-0200-00000A000000}"/>
    <dataValidation allowBlank="1" showInputMessage="1" showErrorMessage="1" prompt="Total interest is automatically calculated in cell at right" sqref="B23:D23" xr:uid="{00000000-0002-0000-0200-00000B000000}"/>
    <dataValidation allowBlank="1" showInputMessage="1" showErrorMessage="1" prompt="Total interest is automatically calculated in this cell" sqref="E23" xr:uid="{00000000-0002-0000-0200-00000C000000}"/>
    <dataValidation allowBlank="1" showInputMessage="1" showErrorMessage="1" prompt="Total cost of loan is automatically calculated in cell at right" sqref="B24:D25" xr:uid="{00000000-0002-0000-0200-00000D000000}"/>
    <dataValidation allowBlank="1" showInputMessage="1" showErrorMessage="1" prompt="Total cost of loan is automatically calculated in this cell" sqref="E24" xr:uid="{00000000-0002-0000-0200-00000E000000}"/>
    <dataValidation allowBlank="1" showInputMessage="1" showErrorMessage="1" prompt="Enter values in cells E3 through E6 for each description in column B. Values in cells E8 through E11 are automatically calculated" sqref="B16" xr:uid="{00000000-0002-0000-0200-00000F000000}"/>
    <dataValidation allowBlank="1" showInputMessage="1" showErrorMessage="1" prompt="Payment Number is automatically updated in this column under this heading" sqref="B26" xr:uid="{00000000-0002-0000-0200-000010000000}"/>
    <dataValidation allowBlank="1" showInputMessage="1" showErrorMessage="1" prompt="Payment Date is automatically updated in this column under this heading" sqref="C26" xr:uid="{00000000-0002-0000-0200-000011000000}"/>
    <dataValidation allowBlank="1" showInputMessage="1" showErrorMessage="1" prompt="Beginning Balance is automatically calculated in this column under this heading" sqref="D26" xr:uid="{00000000-0002-0000-0200-000012000000}"/>
    <dataValidation allowBlank="1" showInputMessage="1" showErrorMessage="1" prompt="Payment amount is automatically calculated in this column under this heading" sqref="E26" xr:uid="{00000000-0002-0000-0200-000013000000}"/>
    <dataValidation allowBlank="1" showInputMessage="1" showErrorMessage="1" prompt="Principal amount is automatically updated in this column under this heading" sqref="F26" xr:uid="{00000000-0002-0000-0200-000014000000}"/>
    <dataValidation allowBlank="1" showInputMessage="1" showErrorMessage="1" prompt="Interest amount is automatically updated in this column under this heading" sqref="G26" xr:uid="{00000000-0002-0000-0200-000015000000}"/>
    <dataValidation allowBlank="1" showInputMessage="1" showErrorMessage="1" prompt="Ending Balance is automatically updated in this column under this heading" sqref="H26" xr:uid="{00000000-0002-0000-0200-000016000000}"/>
    <dataValidation allowBlank="1" showInputMessage="1" showErrorMessage="1" prompt="Enter Annual interest rate in this cell" sqref="E18" xr:uid="{00000000-0002-0000-0200-000017000000}"/>
    <dataValidation allowBlank="1" showErrorMessage="1" prompt="Create a loan repayment schedule using this Loan calculator and amortisation worksheet. Total interest and total payments are automatically calculated" sqref="A8:A15" xr:uid="{00000000-0002-0000-0200-000018000000}"/>
    <dataValidation type="list" allowBlank="1" showErrorMessage="1" prompt="Please select from the dropdown menu" sqref="G18:H18" xr:uid="{00000000-0002-0000-0200-000019000000}">
      <formula1>$K$18:$K$20</formula1>
    </dataValidation>
  </dataValidations>
  <printOptions horizontalCentered="1"/>
  <pageMargins left="0.5" right="0.5" top="1" bottom="1" header="0.5" footer="0.5"/>
  <pageSetup paperSize="9" scale="97" fitToHeight="0" orientation="portrait" r:id="rId1"/>
  <headerFooter differentFirst="1">
    <oddFooter>Page &amp;P of &amp;N</oddFooter>
  </headerFooter>
  <rowBreaks count="6" manualBreakCount="6">
    <brk id="46" max="16383" man="1"/>
    <brk id="85" max="16383" man="1"/>
    <brk id="124" max="16383" man="1"/>
    <brk id="163" max="16383" man="1"/>
    <brk id="202" max="16383" man="1"/>
    <brk id="241" max="16383" man="1"/>
  </rowBreaks>
  <drawing r:id="rId2"/>
  <legacyDrawing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pageSetUpPr fitToPage="1"/>
  </sheetPr>
  <dimension ref="A1:Q36"/>
  <sheetViews>
    <sheetView showGridLines="0" topLeftCell="A6" zoomScaleNormal="100" zoomScaleSheetLayoutView="100" zoomScalePageLayoutView="50" workbookViewId="0">
      <selection activeCell="C15" sqref="C15:N15"/>
    </sheetView>
  </sheetViews>
  <sheetFormatPr defaultColWidth="8.69921875" defaultRowHeight="13.8" x14ac:dyDescent="0.25"/>
  <cols>
    <col min="1" max="1" width="4.69921875" style="8" customWidth="1"/>
    <col min="2" max="2" width="4" style="9" customWidth="1"/>
    <col min="3" max="3" width="4.19921875" style="8" customWidth="1"/>
    <col min="4" max="4" width="14.59765625" style="8" customWidth="1"/>
    <col min="5" max="12" width="8.69921875" style="8"/>
    <col min="13" max="13" width="33" style="8" customWidth="1"/>
    <col min="14" max="14" width="45.69921875" style="8" customWidth="1"/>
    <col min="15" max="15" width="5" style="8" customWidth="1"/>
    <col min="16" max="16384" width="8.69921875" style="8"/>
  </cols>
  <sheetData>
    <row r="1" spans="1:17" ht="13.5" customHeight="1" x14ac:dyDescent="0.25">
      <c r="A1" s="5"/>
      <c r="B1" s="10"/>
      <c r="C1" s="11"/>
      <c r="D1" s="11"/>
      <c r="E1" s="11"/>
      <c r="F1" s="11"/>
      <c r="G1" s="11"/>
      <c r="H1" s="11"/>
      <c r="I1" s="11"/>
      <c r="J1" s="11"/>
      <c r="K1" s="11"/>
      <c r="L1" s="11"/>
      <c r="M1" s="11"/>
      <c r="N1" s="11"/>
      <c r="O1" s="12"/>
    </row>
    <row r="2" spans="1:17" ht="22.8" x14ac:dyDescent="0.25">
      <c r="A2" s="5"/>
      <c r="B2" s="290" t="s">
        <v>75</v>
      </c>
      <c r="C2" s="290"/>
      <c r="D2" s="290"/>
      <c r="E2" s="290"/>
      <c r="F2" s="290"/>
      <c r="G2" s="290"/>
      <c r="H2" s="290"/>
      <c r="I2" s="290"/>
      <c r="J2" s="290"/>
      <c r="K2" s="290"/>
      <c r="L2" s="290"/>
      <c r="M2" s="290"/>
      <c r="N2" s="290"/>
      <c r="O2" s="5"/>
    </row>
    <row r="3" spans="1:17" ht="17.399999999999999" x14ac:dyDescent="0.25">
      <c r="A3" s="5"/>
      <c r="B3" s="13"/>
      <c r="C3" s="14"/>
      <c r="D3" s="14"/>
      <c r="E3" s="14"/>
      <c r="F3" s="14"/>
      <c r="G3" s="14"/>
      <c r="H3" s="14"/>
      <c r="I3" s="14"/>
      <c r="J3" s="14"/>
      <c r="K3" s="14"/>
      <c r="L3" s="14"/>
      <c r="M3" s="14"/>
      <c r="N3" s="14"/>
      <c r="O3" s="5"/>
    </row>
    <row r="4" spans="1:17" ht="47.25" customHeight="1" x14ac:dyDescent="0.25">
      <c r="A4" s="5"/>
      <c r="B4" s="46" t="s">
        <v>76</v>
      </c>
      <c r="C4" s="291" t="s">
        <v>77</v>
      </c>
      <c r="D4" s="291"/>
      <c r="E4" s="291"/>
      <c r="F4" s="291"/>
      <c r="G4" s="291"/>
      <c r="H4" s="291"/>
      <c r="I4" s="291"/>
      <c r="J4" s="291"/>
      <c r="K4" s="291"/>
      <c r="L4" s="291"/>
      <c r="M4" s="291"/>
      <c r="N4" s="291"/>
      <c r="O4" s="15"/>
      <c r="P4" s="16"/>
    </row>
    <row r="5" spans="1:17" ht="35.25" customHeight="1" x14ac:dyDescent="0.25">
      <c r="A5" s="5"/>
      <c r="B5" s="46" t="s">
        <v>76</v>
      </c>
      <c r="C5" s="292" t="s">
        <v>78</v>
      </c>
      <c r="D5" s="292"/>
      <c r="E5" s="292"/>
      <c r="F5" s="292"/>
      <c r="G5" s="292"/>
      <c r="H5" s="292"/>
      <c r="I5" s="292"/>
      <c r="J5" s="292"/>
      <c r="K5" s="292"/>
      <c r="L5" s="292"/>
      <c r="M5" s="292"/>
      <c r="N5" s="292"/>
      <c r="O5" s="17"/>
      <c r="P5" s="12"/>
    </row>
    <row r="6" spans="1:17" ht="33.6" customHeight="1" x14ac:dyDescent="0.25">
      <c r="A6" s="5"/>
      <c r="B6" s="46" t="s">
        <v>76</v>
      </c>
      <c r="C6" s="292" t="s">
        <v>79</v>
      </c>
      <c r="D6" s="292"/>
      <c r="E6" s="292"/>
      <c r="F6" s="292"/>
      <c r="G6" s="292"/>
      <c r="H6" s="292"/>
      <c r="I6" s="292"/>
      <c r="J6" s="292"/>
      <c r="K6" s="292"/>
      <c r="L6" s="292"/>
      <c r="M6" s="292"/>
      <c r="N6" s="292"/>
      <c r="O6" s="5"/>
      <c r="P6" s="12"/>
    </row>
    <row r="7" spans="1:17" ht="24" customHeight="1" x14ac:dyDescent="0.25">
      <c r="A7" s="5"/>
      <c r="B7" s="46" t="s">
        <v>76</v>
      </c>
      <c r="C7" s="286" t="s">
        <v>80</v>
      </c>
      <c r="D7" s="286"/>
      <c r="E7" s="286"/>
      <c r="F7" s="286"/>
      <c r="G7" s="286"/>
      <c r="H7" s="286"/>
      <c r="I7" s="286"/>
      <c r="J7" s="286"/>
      <c r="K7" s="286"/>
      <c r="L7" s="286"/>
      <c r="M7" s="286"/>
      <c r="N7" s="286"/>
      <c r="O7" s="11"/>
      <c r="P7" s="12"/>
    </row>
    <row r="8" spans="1:17" ht="27.15" customHeight="1" x14ac:dyDescent="0.25">
      <c r="A8" s="5"/>
      <c r="B8" s="46" t="s">
        <v>76</v>
      </c>
      <c r="C8" s="287" t="s">
        <v>81</v>
      </c>
      <c r="D8" s="287"/>
      <c r="E8" s="287"/>
      <c r="F8" s="287"/>
      <c r="G8" s="287"/>
      <c r="H8" s="287"/>
      <c r="I8" s="287"/>
      <c r="J8" s="287"/>
      <c r="K8" s="287"/>
      <c r="L8" s="287"/>
      <c r="M8" s="287"/>
      <c r="N8" s="287"/>
      <c r="O8" s="15"/>
      <c r="P8" s="12"/>
    </row>
    <row r="9" spans="1:17" x14ac:dyDescent="0.25">
      <c r="A9" s="5"/>
      <c r="B9" s="46"/>
      <c r="C9" s="14"/>
      <c r="D9" s="14"/>
      <c r="E9" s="14"/>
      <c r="F9" s="14"/>
      <c r="G9" s="14"/>
      <c r="H9" s="14"/>
      <c r="I9" s="14"/>
      <c r="J9" s="14"/>
      <c r="K9" s="14"/>
      <c r="L9" s="14"/>
      <c r="M9" s="14"/>
      <c r="N9" s="14"/>
      <c r="O9" s="5"/>
      <c r="P9" s="5"/>
      <c r="Q9" s="5"/>
    </row>
    <row r="10" spans="1:17" ht="14.4" x14ac:dyDescent="0.25">
      <c r="A10" s="5"/>
      <c r="B10" s="46" t="s">
        <v>76</v>
      </c>
      <c r="C10" s="288" t="s">
        <v>82</v>
      </c>
      <c r="D10" s="288"/>
      <c r="E10" s="288"/>
      <c r="F10" s="288"/>
      <c r="G10" s="288"/>
      <c r="H10" s="288"/>
      <c r="I10" s="288"/>
      <c r="J10" s="288"/>
      <c r="K10" s="288"/>
      <c r="L10" s="288"/>
      <c r="M10" s="288"/>
      <c r="N10" s="288"/>
      <c r="O10" s="5"/>
      <c r="P10" s="5"/>
      <c r="Q10" s="5"/>
    </row>
    <row r="11" spans="1:17" ht="14.4" x14ac:dyDescent="0.25">
      <c r="A11" s="5"/>
      <c r="B11" s="46"/>
      <c r="C11" s="289"/>
      <c r="D11" s="289"/>
      <c r="E11" s="289"/>
      <c r="F11" s="289"/>
      <c r="G11" s="289"/>
      <c r="H11" s="289"/>
      <c r="I11" s="289"/>
      <c r="J11" s="289"/>
      <c r="K11" s="289"/>
      <c r="L11" s="289"/>
      <c r="M11" s="289"/>
      <c r="N11" s="289"/>
      <c r="O11" s="5"/>
      <c r="P11" s="5"/>
      <c r="Q11" s="5"/>
    </row>
    <row r="12" spans="1:17" x14ac:dyDescent="0.25">
      <c r="A12" s="5"/>
      <c r="B12" s="10"/>
      <c r="C12" s="5"/>
      <c r="D12" s="5"/>
      <c r="E12" s="5"/>
      <c r="F12" s="5"/>
      <c r="G12" s="5"/>
      <c r="H12" s="5"/>
      <c r="I12" s="5"/>
      <c r="J12" s="5"/>
      <c r="K12" s="5"/>
      <c r="L12" s="5"/>
      <c r="M12" s="5"/>
      <c r="N12" s="5"/>
      <c r="O12" s="5"/>
      <c r="P12" s="5"/>
      <c r="Q12" s="5"/>
    </row>
    <row r="13" spans="1:17" ht="22.8" x14ac:dyDescent="0.25">
      <c r="A13" s="5"/>
      <c r="B13" s="290" t="s">
        <v>83</v>
      </c>
      <c r="C13" s="290"/>
      <c r="D13" s="290"/>
      <c r="E13" s="290"/>
      <c r="F13" s="290"/>
      <c r="G13" s="290"/>
      <c r="H13" s="290"/>
      <c r="I13" s="290"/>
      <c r="J13" s="290"/>
      <c r="K13" s="290"/>
      <c r="L13" s="290"/>
      <c r="M13" s="290"/>
      <c r="N13" s="290"/>
      <c r="O13" s="5"/>
      <c r="P13" s="5"/>
      <c r="Q13" s="5"/>
    </row>
    <row r="14" spans="1:17" x14ac:dyDescent="0.25">
      <c r="A14" s="5"/>
      <c r="B14" s="10"/>
      <c r="C14" s="5"/>
      <c r="D14" s="5"/>
      <c r="E14" s="5"/>
      <c r="F14" s="5"/>
      <c r="G14" s="5"/>
      <c r="H14" s="5"/>
      <c r="I14" s="5"/>
      <c r="J14" s="5"/>
      <c r="K14" s="5"/>
      <c r="L14" s="5"/>
      <c r="M14" s="5"/>
      <c r="N14" s="5"/>
      <c r="O14" s="5"/>
      <c r="P14" s="5"/>
      <c r="Q14" s="5"/>
    </row>
    <row r="15" spans="1:17" ht="82.2" customHeight="1" x14ac:dyDescent="0.25">
      <c r="B15" s="46" t="s">
        <v>76</v>
      </c>
      <c r="C15" s="291" t="s">
        <v>84</v>
      </c>
      <c r="D15" s="291"/>
      <c r="E15" s="291"/>
      <c r="F15" s="291"/>
      <c r="G15" s="291"/>
      <c r="H15" s="291"/>
      <c r="I15" s="291"/>
      <c r="J15" s="291"/>
      <c r="K15" s="291"/>
      <c r="L15" s="291"/>
      <c r="M15" s="291"/>
      <c r="N15" s="291"/>
    </row>
    <row r="16" spans="1:17" x14ac:dyDescent="0.25">
      <c r="B16" s="46"/>
      <c r="C16" s="291"/>
      <c r="D16" s="291"/>
      <c r="E16" s="291"/>
      <c r="F16" s="291"/>
      <c r="G16" s="291"/>
      <c r="H16" s="291"/>
      <c r="I16" s="291"/>
      <c r="J16" s="291"/>
      <c r="K16" s="291"/>
      <c r="L16" s="291"/>
      <c r="M16" s="291"/>
      <c r="N16" s="291"/>
    </row>
    <row r="17" spans="2:14" x14ac:dyDescent="0.25">
      <c r="B17" s="46"/>
      <c r="C17" s="291"/>
      <c r="D17" s="291"/>
      <c r="E17" s="291"/>
      <c r="F17" s="291"/>
      <c r="G17" s="291"/>
      <c r="H17" s="291"/>
      <c r="I17" s="291"/>
      <c r="J17" s="291"/>
      <c r="K17" s="291"/>
      <c r="L17" s="291"/>
      <c r="M17" s="291"/>
      <c r="N17" s="291"/>
    </row>
    <row r="20" spans="2:14" ht="31.5" customHeight="1" x14ac:dyDescent="0.25"/>
    <row r="25" spans="2:14" x14ac:dyDescent="0.25">
      <c r="B25" s="46"/>
      <c r="C25" s="292"/>
      <c r="D25" s="292"/>
      <c r="E25" s="292"/>
      <c r="F25" s="292"/>
      <c r="G25" s="292"/>
      <c r="H25" s="292"/>
      <c r="I25" s="292"/>
      <c r="J25" s="292"/>
      <c r="K25" s="292"/>
      <c r="L25" s="292"/>
      <c r="M25" s="292"/>
      <c r="N25" s="292"/>
    </row>
    <row r="35" spans="2:14" x14ac:dyDescent="0.25">
      <c r="B35" s="46"/>
      <c r="C35" s="292"/>
      <c r="D35" s="292"/>
      <c r="E35" s="292"/>
      <c r="F35" s="292"/>
      <c r="G35" s="292"/>
      <c r="H35" s="292"/>
      <c r="I35" s="292"/>
      <c r="J35" s="292"/>
      <c r="K35" s="292"/>
      <c r="L35" s="292"/>
      <c r="M35" s="292"/>
      <c r="N35" s="292"/>
    </row>
    <row r="36" spans="2:14" ht="49.35" customHeight="1" x14ac:dyDescent="0.25"/>
  </sheetData>
  <sheetProtection selectLockedCells="1"/>
  <mergeCells count="14">
    <mergeCell ref="C35:N35"/>
    <mergeCell ref="B13:N13"/>
    <mergeCell ref="C15:N15"/>
    <mergeCell ref="C16:N16"/>
    <mergeCell ref="C25:N25"/>
    <mergeCell ref="C17:N17"/>
    <mergeCell ref="C7:N7"/>
    <mergeCell ref="C8:N8"/>
    <mergeCell ref="C10:N10"/>
    <mergeCell ref="C11:N11"/>
    <mergeCell ref="B2:N2"/>
    <mergeCell ref="C4:N4"/>
    <mergeCell ref="C5:N5"/>
    <mergeCell ref="C6:N6"/>
  </mergeCells>
  <printOptions horizontalCentered="1"/>
  <pageMargins left="0.31496062992125984" right="0.31496062992125984" top="0.35433070866141736" bottom="0.15748031496062992" header="0.31496062992125984" footer="0.11811023622047245"/>
  <pageSetup paperSize="9" scale="5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I124"/>
  <sheetViews>
    <sheetView topLeftCell="B80" zoomScale="80" zoomScaleNormal="80" workbookViewId="0">
      <selection activeCell="C94" sqref="C94"/>
    </sheetView>
  </sheetViews>
  <sheetFormatPr defaultColWidth="8.69921875" defaultRowHeight="13.8" x14ac:dyDescent="0.25"/>
  <cols>
    <col min="1" max="1" width="4.3984375" style="113" customWidth="1"/>
    <col min="2" max="2" width="48.59765625" style="132" customWidth="1"/>
    <col min="3" max="14" width="10.8984375" style="132" customWidth="1"/>
    <col min="15" max="15" width="19.69921875" style="132" customWidth="1"/>
    <col min="16" max="16" width="4.8984375" style="113" customWidth="1"/>
    <col min="17" max="35" width="8.69921875" style="113"/>
    <col min="36" max="16384" width="8.69921875" style="132"/>
  </cols>
  <sheetData>
    <row r="1" spans="1:22" s="113" customFormat="1" ht="7.95" customHeight="1" thickBot="1" x14ac:dyDescent="0.3">
      <c r="B1" s="114"/>
      <c r="C1" s="114"/>
      <c r="D1" s="114"/>
      <c r="E1" s="114"/>
      <c r="F1" s="114"/>
      <c r="G1" s="114"/>
      <c r="H1" s="114"/>
      <c r="I1" s="114"/>
      <c r="J1" s="114"/>
      <c r="K1" s="114"/>
      <c r="L1" s="114"/>
      <c r="M1" s="114"/>
      <c r="N1" s="114"/>
      <c r="O1" s="114"/>
    </row>
    <row r="2" spans="1:22" s="113" customFormat="1" ht="17.25" customHeight="1" thickTop="1" x14ac:dyDescent="0.25">
      <c r="B2" s="115"/>
      <c r="C2" s="115"/>
      <c r="D2" s="115"/>
      <c r="E2" s="115"/>
      <c r="F2" s="115"/>
      <c r="G2" s="115"/>
      <c r="H2" s="115"/>
      <c r="I2" s="115"/>
      <c r="J2" s="115"/>
      <c r="K2" s="115"/>
      <c r="L2" s="115"/>
      <c r="M2" s="115"/>
      <c r="N2" s="115"/>
      <c r="O2" s="115"/>
    </row>
    <row r="3" spans="1:22" s="4" customFormat="1" ht="21" customHeight="1" x14ac:dyDescent="0.3">
      <c r="B3" s="116" t="s">
        <v>85</v>
      </c>
      <c r="C3" s="118"/>
      <c r="D3" s="119"/>
      <c r="E3" s="119"/>
      <c r="G3" s="119"/>
      <c r="J3" s="119"/>
      <c r="K3" s="119"/>
      <c r="L3" s="119"/>
      <c r="M3" s="119"/>
      <c r="N3" s="119"/>
      <c r="O3" s="119"/>
    </row>
    <row r="4" spans="1:22" s="4" customFormat="1" ht="33" customHeight="1" x14ac:dyDescent="0.3">
      <c r="B4" s="117"/>
      <c r="C4" s="118"/>
      <c r="D4" s="119"/>
      <c r="E4" s="119"/>
      <c r="N4" s="119"/>
      <c r="O4" s="119"/>
    </row>
    <row r="5" spans="1:22" s="4" customFormat="1" ht="21" customHeight="1" x14ac:dyDescent="0.3">
      <c r="A5" s="293" t="s">
        <v>86</v>
      </c>
      <c r="B5" s="293"/>
      <c r="C5" s="137"/>
      <c r="D5" s="137"/>
      <c r="E5" s="137"/>
      <c r="F5" s="137"/>
      <c r="G5" s="137"/>
      <c r="H5" s="137"/>
      <c r="I5" s="137"/>
      <c r="J5" s="138"/>
      <c r="K5" s="138"/>
      <c r="N5" s="119"/>
      <c r="O5" s="119"/>
    </row>
    <row r="6" spans="1:22" s="4" customFormat="1" ht="33" customHeight="1" thickBot="1" x14ac:dyDescent="0.35">
      <c r="B6" s="117"/>
      <c r="C6" s="118"/>
      <c r="D6" s="119"/>
      <c r="E6" s="119"/>
      <c r="N6" s="119"/>
      <c r="O6" s="119"/>
    </row>
    <row r="7" spans="1:22" s="113" customFormat="1" ht="22.5" customHeight="1" x14ac:dyDescent="0.3">
      <c r="B7" s="300" t="s">
        <v>87</v>
      </c>
      <c r="C7" s="301"/>
      <c r="D7" s="301"/>
      <c r="E7" s="301"/>
      <c r="F7" s="301"/>
      <c r="G7" s="301"/>
      <c r="H7" s="301"/>
      <c r="I7" s="301"/>
      <c r="J7" s="301"/>
      <c r="K7" s="302"/>
      <c r="M7" s="120" t="s">
        <v>88</v>
      </c>
      <c r="O7" s="4"/>
      <c r="P7" s="119"/>
      <c r="R7" s="4"/>
      <c r="S7" s="4"/>
      <c r="T7" s="4"/>
      <c r="U7" s="4"/>
      <c r="V7" s="4"/>
    </row>
    <row r="8" spans="1:22" s="113" customFormat="1" ht="24" customHeight="1" x14ac:dyDescent="0.3">
      <c r="B8" s="303"/>
      <c r="C8" s="304"/>
      <c r="D8" s="304"/>
      <c r="E8" s="304"/>
      <c r="F8" s="304"/>
      <c r="G8" s="304"/>
      <c r="H8" s="304"/>
      <c r="I8" s="304"/>
      <c r="J8" s="304"/>
      <c r="K8" s="305"/>
      <c r="M8" s="121"/>
      <c r="N8" s="294" t="s">
        <v>89</v>
      </c>
      <c r="O8" s="294"/>
      <c r="P8" s="119"/>
      <c r="R8" s="4"/>
      <c r="S8" s="4"/>
      <c r="T8" s="4"/>
      <c r="U8" s="4"/>
      <c r="V8" s="4"/>
    </row>
    <row r="9" spans="1:22" s="113" customFormat="1" ht="27.6" customHeight="1" thickBot="1" x14ac:dyDescent="0.35">
      <c r="B9" s="306"/>
      <c r="C9" s="307"/>
      <c r="D9" s="307"/>
      <c r="E9" s="307"/>
      <c r="F9" s="307"/>
      <c r="G9" s="307"/>
      <c r="H9" s="307"/>
      <c r="I9" s="307"/>
      <c r="J9" s="307"/>
      <c r="K9" s="308"/>
      <c r="M9" s="122"/>
      <c r="N9" s="295" t="s">
        <v>90</v>
      </c>
      <c r="O9" s="296"/>
      <c r="P9" s="119"/>
      <c r="R9" s="4"/>
      <c r="S9" s="4"/>
      <c r="T9" s="4"/>
      <c r="U9" s="4"/>
      <c r="V9" s="4"/>
    </row>
    <row r="10" spans="1:22" s="113" customFormat="1" ht="21" customHeight="1" thickBot="1" x14ac:dyDescent="0.35">
      <c r="B10" s="123"/>
      <c r="C10" s="124"/>
      <c r="D10" s="124"/>
      <c r="E10" s="125"/>
      <c r="F10" s="123"/>
      <c r="G10" s="125"/>
      <c r="H10" s="124"/>
      <c r="I10" s="124"/>
      <c r="J10" s="124"/>
      <c r="K10" s="124"/>
      <c r="L10" s="124"/>
      <c r="M10" s="124"/>
      <c r="N10" s="124"/>
      <c r="O10" s="124"/>
      <c r="P10" s="119"/>
      <c r="R10" s="4"/>
      <c r="S10" s="4"/>
      <c r="T10" s="4"/>
      <c r="U10" s="4"/>
      <c r="V10" s="4"/>
    </row>
    <row r="11" spans="1:22" s="113" customFormat="1" ht="16.5" customHeight="1" thickTop="1" x14ac:dyDescent="0.3">
      <c r="B11" s="126"/>
      <c r="C11" s="127"/>
      <c r="D11" s="127"/>
      <c r="E11" s="127"/>
      <c r="F11" s="127"/>
      <c r="G11" s="127"/>
      <c r="H11" s="127"/>
      <c r="I11" s="127"/>
      <c r="J11" s="127"/>
      <c r="K11" s="127"/>
      <c r="L11" s="127"/>
      <c r="M11" s="127"/>
      <c r="N11" s="127"/>
      <c r="O11" s="127"/>
      <c r="P11" s="119"/>
      <c r="R11" s="4"/>
      <c r="S11" s="4"/>
      <c r="T11" s="4"/>
      <c r="U11" s="4"/>
      <c r="V11" s="4"/>
    </row>
    <row r="12" spans="1:22" s="113" customFormat="1" ht="16.5" customHeight="1" x14ac:dyDescent="0.3">
      <c r="B12" s="128" t="s">
        <v>91</v>
      </c>
      <c r="C12" s="168">
        <v>0</v>
      </c>
      <c r="D12" s="127"/>
      <c r="E12" s="127"/>
      <c r="F12" s="127"/>
      <c r="G12" s="127"/>
      <c r="H12" s="127"/>
      <c r="I12" s="127"/>
      <c r="J12" s="127"/>
      <c r="K12" s="127"/>
      <c r="L12" s="127"/>
      <c r="M12" s="127"/>
      <c r="N12" s="127"/>
      <c r="O12" s="127"/>
      <c r="P12" s="119"/>
      <c r="R12" s="4"/>
      <c r="S12" s="4"/>
      <c r="T12" s="4"/>
      <c r="U12" s="4"/>
      <c r="V12" s="4"/>
    </row>
    <row r="13" spans="1:22" s="113" customFormat="1" ht="16.5" customHeight="1" x14ac:dyDescent="0.3">
      <c r="B13" s="128"/>
      <c r="C13" s="127"/>
      <c r="D13" s="127"/>
      <c r="E13" s="127"/>
      <c r="F13" s="127"/>
      <c r="G13" s="127"/>
      <c r="H13" s="127"/>
      <c r="I13" s="127"/>
      <c r="J13" s="127"/>
      <c r="K13" s="127"/>
      <c r="L13" s="127"/>
      <c r="M13" s="127"/>
      <c r="N13" s="127"/>
      <c r="O13" s="127"/>
      <c r="P13" s="119"/>
      <c r="R13" s="4"/>
      <c r="S13" s="4"/>
      <c r="T13" s="4"/>
      <c r="U13" s="4"/>
      <c r="V13" s="4"/>
    </row>
    <row r="14" spans="1:22" s="113" customFormat="1" ht="2.7" customHeight="1" x14ac:dyDescent="0.3">
      <c r="B14" s="128"/>
      <c r="C14" s="127"/>
      <c r="D14" s="127"/>
      <c r="E14" s="127"/>
      <c r="F14" s="127"/>
      <c r="G14" s="127"/>
      <c r="H14" s="127"/>
      <c r="I14" s="127"/>
      <c r="J14" s="127"/>
      <c r="K14" s="127"/>
      <c r="L14" s="127"/>
      <c r="M14" s="127"/>
      <c r="N14" s="127"/>
      <c r="O14" s="127"/>
      <c r="P14" s="119"/>
      <c r="R14" s="4"/>
      <c r="S14" s="4"/>
      <c r="T14" s="4"/>
      <c r="U14" s="4"/>
      <c r="V14" s="4"/>
    </row>
    <row r="15" spans="1:22" s="113" customFormat="1" ht="23.25" customHeight="1" x14ac:dyDescent="0.4">
      <c r="B15" s="128"/>
      <c r="D15" s="127"/>
      <c r="E15" s="127"/>
      <c r="F15" s="127"/>
      <c r="G15" s="141" t="s">
        <v>92</v>
      </c>
      <c r="H15" s="127"/>
      <c r="I15" s="127"/>
      <c r="J15" s="127"/>
      <c r="K15" s="127"/>
      <c r="L15" s="127"/>
      <c r="M15" s="127"/>
      <c r="N15" s="127"/>
      <c r="O15" s="127"/>
      <c r="P15" s="119"/>
      <c r="R15" s="4"/>
      <c r="S15" s="4"/>
      <c r="T15" s="4"/>
      <c r="U15" s="4"/>
      <c r="V15" s="4"/>
    </row>
    <row r="16" spans="1:22" s="113" customFormat="1" ht="16.5" customHeight="1" thickBot="1" x14ac:dyDescent="0.35">
      <c r="B16" s="128"/>
      <c r="C16" s="127"/>
      <c r="D16" s="127"/>
      <c r="E16" s="127"/>
      <c r="F16" s="127"/>
      <c r="G16" s="127"/>
      <c r="H16" s="127"/>
      <c r="I16" s="127"/>
      <c r="J16" s="127"/>
      <c r="K16" s="127"/>
      <c r="L16" s="127"/>
      <c r="M16" s="127"/>
      <c r="N16" s="127"/>
      <c r="O16" s="127"/>
      <c r="P16" s="119"/>
      <c r="R16" s="4"/>
      <c r="S16" s="4"/>
      <c r="T16" s="4"/>
      <c r="U16" s="4"/>
      <c r="V16" s="4"/>
    </row>
    <row r="17" spans="2:22" s="113" customFormat="1" ht="16.5" customHeight="1" x14ac:dyDescent="0.3">
      <c r="B17" s="129"/>
      <c r="C17" s="297" t="s">
        <v>93</v>
      </c>
      <c r="D17" s="298"/>
      <c r="E17" s="298"/>
      <c r="F17" s="298"/>
      <c r="G17" s="298"/>
      <c r="H17" s="298"/>
      <c r="I17" s="298"/>
      <c r="J17" s="298"/>
      <c r="K17" s="298"/>
      <c r="L17" s="298"/>
      <c r="M17" s="298"/>
      <c r="N17" s="299"/>
      <c r="O17" s="130"/>
      <c r="P17" s="119"/>
      <c r="R17" s="4"/>
      <c r="S17" s="4"/>
      <c r="T17" s="4"/>
      <c r="U17" s="4"/>
      <c r="V17" s="4"/>
    </row>
    <row r="18" spans="2:22" s="113" customFormat="1" ht="16.5" customHeight="1" x14ac:dyDescent="0.3">
      <c r="B18" s="142" t="s">
        <v>94</v>
      </c>
      <c r="C18" s="151">
        <v>1</v>
      </c>
      <c r="D18" s="151">
        <v>2</v>
      </c>
      <c r="E18" s="151">
        <v>3</v>
      </c>
      <c r="F18" s="151">
        <v>4</v>
      </c>
      <c r="G18" s="151">
        <v>5</v>
      </c>
      <c r="H18" s="151">
        <v>6</v>
      </c>
      <c r="I18" s="151">
        <v>7</v>
      </c>
      <c r="J18" s="151">
        <v>8</v>
      </c>
      <c r="K18" s="151">
        <v>9</v>
      </c>
      <c r="L18" s="151">
        <v>10</v>
      </c>
      <c r="M18" s="151">
        <v>11</v>
      </c>
      <c r="N18" s="151">
        <v>12</v>
      </c>
      <c r="O18" s="143" t="s">
        <v>95</v>
      </c>
      <c r="P18" s="119"/>
      <c r="R18" s="4"/>
      <c r="S18" s="4"/>
      <c r="T18" s="4"/>
      <c r="U18" s="4"/>
      <c r="V18" s="4"/>
    </row>
    <row r="19" spans="2:22" s="113" customFormat="1" ht="16.2" hidden="1" customHeight="1" x14ac:dyDescent="0.3">
      <c r="B19" s="144" t="s">
        <v>96</v>
      </c>
      <c r="C19" s="147">
        <v>0</v>
      </c>
      <c r="D19" s="147">
        <v>0</v>
      </c>
      <c r="E19" s="147">
        <v>0</v>
      </c>
      <c r="F19" s="147">
        <v>0</v>
      </c>
      <c r="G19" s="147">
        <v>0</v>
      </c>
      <c r="H19" s="147">
        <v>0</v>
      </c>
      <c r="I19" s="147">
        <v>0</v>
      </c>
      <c r="J19" s="147">
        <v>0</v>
      </c>
      <c r="K19" s="147">
        <v>0</v>
      </c>
      <c r="L19" s="147">
        <v>0</v>
      </c>
      <c r="M19" s="147">
        <v>0</v>
      </c>
      <c r="N19" s="147">
        <v>0</v>
      </c>
      <c r="O19" s="146">
        <f t="shared" ref="O19:O28" si="0">SUM(C19:N19)</f>
        <v>0</v>
      </c>
      <c r="P19" s="119"/>
      <c r="R19" s="4"/>
      <c r="S19" s="4"/>
      <c r="T19" s="4"/>
      <c r="U19" s="4"/>
      <c r="V19" s="4"/>
    </row>
    <row r="20" spans="2:22" s="113" customFormat="1" ht="16.5" hidden="1" customHeight="1" x14ac:dyDescent="0.3">
      <c r="B20" s="148" t="s">
        <v>97</v>
      </c>
      <c r="C20" s="147">
        <v>0</v>
      </c>
      <c r="D20" s="147">
        <v>0</v>
      </c>
      <c r="E20" s="147">
        <v>0</v>
      </c>
      <c r="F20" s="147">
        <v>0</v>
      </c>
      <c r="G20" s="147">
        <v>0</v>
      </c>
      <c r="H20" s="147">
        <v>0</v>
      </c>
      <c r="I20" s="147">
        <v>0</v>
      </c>
      <c r="J20" s="147">
        <v>0</v>
      </c>
      <c r="K20" s="147">
        <v>0</v>
      </c>
      <c r="L20" s="147">
        <v>0</v>
      </c>
      <c r="M20" s="147">
        <v>0</v>
      </c>
      <c r="N20" s="147">
        <v>0</v>
      </c>
      <c r="O20" s="146">
        <f t="shared" si="0"/>
        <v>0</v>
      </c>
      <c r="P20" s="119"/>
      <c r="R20" s="4"/>
      <c r="S20" s="4"/>
      <c r="T20" s="4"/>
      <c r="U20" s="4"/>
      <c r="V20" s="4"/>
    </row>
    <row r="21" spans="2:22" s="113" customFormat="1" ht="17.399999999999999" hidden="1" x14ac:dyDescent="0.3">
      <c r="B21" s="148" t="s">
        <v>98</v>
      </c>
      <c r="C21" s="147">
        <v>0</v>
      </c>
      <c r="D21" s="147">
        <v>0</v>
      </c>
      <c r="E21" s="147">
        <v>0</v>
      </c>
      <c r="F21" s="147">
        <v>0</v>
      </c>
      <c r="G21" s="147">
        <v>0</v>
      </c>
      <c r="H21" s="147">
        <v>0</v>
      </c>
      <c r="I21" s="147">
        <v>0</v>
      </c>
      <c r="J21" s="147">
        <v>0</v>
      </c>
      <c r="K21" s="147">
        <v>0</v>
      </c>
      <c r="L21" s="147">
        <v>0</v>
      </c>
      <c r="M21" s="147">
        <v>0</v>
      </c>
      <c r="N21" s="147">
        <v>0</v>
      </c>
      <c r="O21" s="146">
        <f t="shared" si="0"/>
        <v>0</v>
      </c>
      <c r="P21" s="119"/>
      <c r="R21" s="4"/>
      <c r="S21" s="4"/>
      <c r="T21" s="4"/>
      <c r="U21" s="4"/>
      <c r="V21" s="4"/>
    </row>
    <row r="22" spans="2:22" s="113" customFormat="1" ht="16.5" customHeight="1" x14ac:dyDescent="0.3">
      <c r="B22" s="148" t="s">
        <v>99</v>
      </c>
      <c r="C22" s="147">
        <v>0</v>
      </c>
      <c r="D22" s="147">
        <v>0</v>
      </c>
      <c r="E22" s="147">
        <v>0</v>
      </c>
      <c r="F22" s="147">
        <v>0</v>
      </c>
      <c r="G22" s="147">
        <v>0</v>
      </c>
      <c r="H22" s="147">
        <v>0</v>
      </c>
      <c r="I22" s="147">
        <v>0</v>
      </c>
      <c r="J22" s="147">
        <v>0</v>
      </c>
      <c r="K22" s="147">
        <v>0</v>
      </c>
      <c r="L22" s="147">
        <v>0</v>
      </c>
      <c r="M22" s="147">
        <v>0</v>
      </c>
      <c r="N22" s="147">
        <v>0</v>
      </c>
      <c r="O22" s="146">
        <f t="shared" si="0"/>
        <v>0</v>
      </c>
      <c r="P22" s="119"/>
      <c r="R22" s="4"/>
      <c r="S22" s="4"/>
      <c r="T22" s="4"/>
      <c r="U22" s="4"/>
      <c r="V22" s="4"/>
    </row>
    <row r="23" spans="2:22" s="113" customFormat="1" ht="16.5" customHeight="1" x14ac:dyDescent="0.3">
      <c r="B23" s="148" t="s">
        <v>100</v>
      </c>
      <c r="C23" s="147">
        <v>0</v>
      </c>
      <c r="D23" s="147">
        <v>0</v>
      </c>
      <c r="E23" s="147">
        <v>0</v>
      </c>
      <c r="F23" s="147">
        <v>0</v>
      </c>
      <c r="G23" s="147">
        <v>0</v>
      </c>
      <c r="H23" s="147">
        <v>0</v>
      </c>
      <c r="I23" s="147">
        <v>0</v>
      </c>
      <c r="J23" s="147">
        <v>0</v>
      </c>
      <c r="K23" s="147">
        <v>0</v>
      </c>
      <c r="L23" s="147">
        <v>0</v>
      </c>
      <c r="M23" s="147">
        <v>0</v>
      </c>
      <c r="N23" s="147">
        <v>0</v>
      </c>
      <c r="O23" s="146">
        <f t="shared" si="0"/>
        <v>0</v>
      </c>
      <c r="P23" s="119"/>
      <c r="R23" s="4"/>
      <c r="S23" s="4"/>
      <c r="T23" s="4"/>
      <c r="U23" s="4"/>
      <c r="V23" s="4"/>
    </row>
    <row r="24" spans="2:22" s="113" customFormat="1" ht="16.5" customHeight="1" x14ac:dyDescent="0.3">
      <c r="B24" s="148" t="s">
        <v>101</v>
      </c>
      <c r="C24" s="147">
        <v>0</v>
      </c>
      <c r="D24" s="147">
        <v>0</v>
      </c>
      <c r="E24" s="147">
        <v>0</v>
      </c>
      <c r="F24" s="147">
        <v>0</v>
      </c>
      <c r="G24" s="147">
        <v>0</v>
      </c>
      <c r="H24" s="147">
        <v>0</v>
      </c>
      <c r="I24" s="147">
        <v>0</v>
      </c>
      <c r="J24" s="147">
        <v>0</v>
      </c>
      <c r="K24" s="147">
        <v>0</v>
      </c>
      <c r="L24" s="147">
        <v>0</v>
      </c>
      <c r="M24" s="147">
        <v>0</v>
      </c>
      <c r="N24" s="147">
        <v>0</v>
      </c>
      <c r="O24" s="146">
        <f t="shared" si="0"/>
        <v>0</v>
      </c>
      <c r="P24" s="119"/>
      <c r="R24" s="4"/>
      <c r="S24" s="4"/>
      <c r="T24" s="4"/>
      <c r="U24" s="4"/>
      <c r="V24" s="4"/>
    </row>
    <row r="25" spans="2:22" s="113" customFormat="1" ht="16.5" hidden="1" customHeight="1" x14ac:dyDescent="0.3">
      <c r="B25" s="148" t="s">
        <v>102</v>
      </c>
      <c r="C25" s="147">
        <v>0</v>
      </c>
      <c r="D25" s="147">
        <v>0</v>
      </c>
      <c r="E25" s="147">
        <v>0</v>
      </c>
      <c r="F25" s="147">
        <v>0</v>
      </c>
      <c r="G25" s="147">
        <v>0</v>
      </c>
      <c r="H25" s="147">
        <v>0</v>
      </c>
      <c r="I25" s="147">
        <v>0</v>
      </c>
      <c r="J25" s="147">
        <v>0</v>
      </c>
      <c r="K25" s="147">
        <v>0</v>
      </c>
      <c r="L25" s="147">
        <v>0</v>
      </c>
      <c r="M25" s="147">
        <v>0</v>
      </c>
      <c r="N25" s="147">
        <v>0</v>
      </c>
      <c r="O25" s="146">
        <f t="shared" si="0"/>
        <v>0</v>
      </c>
      <c r="P25" s="119"/>
      <c r="R25" s="4"/>
      <c r="S25" s="4"/>
      <c r="T25" s="4"/>
      <c r="U25" s="4"/>
      <c r="V25" s="4"/>
    </row>
    <row r="26" spans="2:22" s="113" customFormat="1" ht="16.5" hidden="1" customHeight="1" x14ac:dyDescent="0.3">
      <c r="B26" s="148" t="s">
        <v>103</v>
      </c>
      <c r="C26" s="147">
        <v>0</v>
      </c>
      <c r="D26" s="147">
        <v>0</v>
      </c>
      <c r="E26" s="147">
        <v>0</v>
      </c>
      <c r="F26" s="147">
        <v>0</v>
      </c>
      <c r="G26" s="147">
        <v>0</v>
      </c>
      <c r="H26" s="147">
        <v>0</v>
      </c>
      <c r="I26" s="147">
        <v>0</v>
      </c>
      <c r="J26" s="147">
        <v>0</v>
      </c>
      <c r="K26" s="147">
        <v>0</v>
      </c>
      <c r="L26" s="147">
        <v>0</v>
      </c>
      <c r="M26" s="147">
        <v>0</v>
      </c>
      <c r="N26" s="147">
        <v>0</v>
      </c>
      <c r="O26" s="146">
        <f t="shared" si="0"/>
        <v>0</v>
      </c>
      <c r="P26" s="119"/>
      <c r="R26" s="4"/>
      <c r="S26" s="4"/>
      <c r="T26" s="4"/>
      <c r="U26" s="4"/>
      <c r="V26" s="4"/>
    </row>
    <row r="27" spans="2:22" s="113" customFormat="1" ht="16.5" customHeight="1" x14ac:dyDescent="0.3">
      <c r="B27" s="148" t="s">
        <v>104</v>
      </c>
      <c r="C27" s="147">
        <v>0</v>
      </c>
      <c r="D27" s="147">
        <v>0</v>
      </c>
      <c r="E27" s="147">
        <v>0</v>
      </c>
      <c r="F27" s="147">
        <v>0</v>
      </c>
      <c r="G27" s="147">
        <v>0</v>
      </c>
      <c r="H27" s="147">
        <v>0</v>
      </c>
      <c r="I27" s="147">
        <v>0</v>
      </c>
      <c r="J27" s="147">
        <v>0</v>
      </c>
      <c r="K27" s="147">
        <v>0</v>
      </c>
      <c r="L27" s="147">
        <v>0</v>
      </c>
      <c r="M27" s="147">
        <v>0</v>
      </c>
      <c r="N27" s="147">
        <v>0</v>
      </c>
      <c r="O27" s="146">
        <f t="shared" si="0"/>
        <v>0</v>
      </c>
      <c r="P27" s="119"/>
      <c r="R27" s="4"/>
      <c r="S27" s="4"/>
      <c r="T27" s="4"/>
      <c r="U27" s="4"/>
      <c r="V27" s="4"/>
    </row>
    <row r="28" spans="2:22" s="113" customFormat="1" ht="16.5" customHeight="1" x14ac:dyDescent="0.3">
      <c r="B28" s="152" t="s">
        <v>105</v>
      </c>
      <c r="C28" s="149">
        <f t="shared" ref="C28:N28" si="1">SUM(C19:C27)</f>
        <v>0</v>
      </c>
      <c r="D28" s="149">
        <f t="shared" si="1"/>
        <v>0</v>
      </c>
      <c r="E28" s="149">
        <f t="shared" si="1"/>
        <v>0</v>
      </c>
      <c r="F28" s="149">
        <f t="shared" si="1"/>
        <v>0</v>
      </c>
      <c r="G28" s="149">
        <f t="shared" si="1"/>
        <v>0</v>
      </c>
      <c r="H28" s="149">
        <f t="shared" si="1"/>
        <v>0</v>
      </c>
      <c r="I28" s="149">
        <f t="shared" si="1"/>
        <v>0</v>
      </c>
      <c r="J28" s="149">
        <f t="shared" si="1"/>
        <v>0</v>
      </c>
      <c r="K28" s="149">
        <f t="shared" si="1"/>
        <v>0</v>
      </c>
      <c r="L28" s="149">
        <f t="shared" si="1"/>
        <v>0</v>
      </c>
      <c r="M28" s="149">
        <f t="shared" si="1"/>
        <v>0</v>
      </c>
      <c r="N28" s="149">
        <f t="shared" si="1"/>
        <v>0</v>
      </c>
      <c r="O28" s="146">
        <f t="shared" si="0"/>
        <v>0</v>
      </c>
      <c r="P28" s="119"/>
      <c r="R28" s="4"/>
      <c r="S28" s="4"/>
      <c r="T28" s="4"/>
      <c r="U28" s="4"/>
      <c r="V28" s="4"/>
    </row>
    <row r="29" spans="2:22" s="113" customFormat="1" ht="16.5" customHeight="1" x14ac:dyDescent="0.3">
      <c r="B29" s="128"/>
      <c r="C29" s="127"/>
      <c r="D29" s="127"/>
      <c r="E29" s="127"/>
      <c r="F29" s="127"/>
      <c r="G29" s="127"/>
      <c r="H29" s="127"/>
      <c r="I29" s="127"/>
      <c r="J29" s="127"/>
      <c r="K29" s="127"/>
      <c r="L29" s="127"/>
      <c r="M29" s="127"/>
      <c r="N29" s="127"/>
      <c r="O29" s="127"/>
      <c r="P29" s="119"/>
      <c r="R29" s="4"/>
      <c r="S29" s="4"/>
      <c r="T29" s="4"/>
      <c r="U29" s="4"/>
      <c r="V29" s="4"/>
    </row>
    <row r="30" spans="2:22" s="113" customFormat="1" ht="23.25" customHeight="1" x14ac:dyDescent="0.4">
      <c r="B30" s="128"/>
      <c r="D30" s="127"/>
      <c r="E30" s="127"/>
      <c r="F30" s="127"/>
      <c r="G30" s="150" t="s">
        <v>106</v>
      </c>
      <c r="H30" s="127"/>
      <c r="I30" s="127"/>
      <c r="J30" s="127"/>
      <c r="K30" s="127"/>
      <c r="L30" s="127"/>
      <c r="M30" s="127"/>
      <c r="N30" s="127"/>
      <c r="O30" s="127"/>
      <c r="P30" s="119"/>
      <c r="R30" s="4"/>
      <c r="S30" s="4"/>
      <c r="T30" s="4"/>
      <c r="U30" s="4"/>
      <c r="V30" s="4"/>
    </row>
    <row r="31" spans="2:22" s="113" customFormat="1" ht="23.25" customHeight="1" thickBot="1" x14ac:dyDescent="0.45">
      <c r="B31" s="128"/>
      <c r="D31" s="127"/>
      <c r="E31" s="127"/>
      <c r="F31" s="127"/>
      <c r="G31" s="150"/>
      <c r="H31" s="127"/>
      <c r="I31" s="127"/>
      <c r="J31" s="127"/>
      <c r="K31" s="127"/>
      <c r="L31" s="127"/>
      <c r="M31" s="127"/>
      <c r="N31" s="127"/>
      <c r="O31" s="127"/>
      <c r="P31" s="119"/>
      <c r="R31" s="4"/>
      <c r="S31" s="4"/>
      <c r="T31" s="4"/>
      <c r="U31" s="4"/>
      <c r="V31" s="4"/>
    </row>
    <row r="32" spans="2:22" s="113" customFormat="1" ht="15.75" customHeight="1" thickBot="1" x14ac:dyDescent="0.3">
      <c r="B32" s="135"/>
      <c r="C32" s="297" t="s">
        <v>93</v>
      </c>
      <c r="D32" s="298"/>
      <c r="E32" s="298"/>
      <c r="F32" s="298"/>
      <c r="G32" s="298"/>
      <c r="H32" s="298"/>
      <c r="I32" s="298"/>
      <c r="J32" s="298"/>
      <c r="K32" s="298"/>
      <c r="L32" s="298"/>
      <c r="M32" s="298"/>
      <c r="N32" s="299"/>
      <c r="O32" s="1"/>
    </row>
    <row r="33" spans="2:15" s="113" customFormat="1" ht="36.75" customHeight="1" x14ac:dyDescent="0.25">
      <c r="B33" s="153" t="s">
        <v>107</v>
      </c>
      <c r="C33" s="154">
        <v>1</v>
      </c>
      <c r="D33" s="154">
        <v>2</v>
      </c>
      <c r="E33" s="154">
        <v>3</v>
      </c>
      <c r="F33" s="154">
        <v>4</v>
      </c>
      <c r="G33" s="154">
        <v>5</v>
      </c>
      <c r="H33" s="155">
        <v>6</v>
      </c>
      <c r="I33" s="156">
        <v>7</v>
      </c>
      <c r="J33" s="154">
        <v>8</v>
      </c>
      <c r="K33" s="154">
        <v>9</v>
      </c>
      <c r="L33" s="154">
        <v>10</v>
      </c>
      <c r="M33" s="156">
        <v>11</v>
      </c>
      <c r="N33" s="156">
        <v>12</v>
      </c>
      <c r="O33" s="157" t="s">
        <v>95</v>
      </c>
    </row>
    <row r="34" spans="2:15" ht="15.6" x14ac:dyDescent="0.25">
      <c r="B34" s="177" t="s">
        <v>108</v>
      </c>
      <c r="C34" s="145">
        <v>0</v>
      </c>
      <c r="D34" s="145">
        <v>0</v>
      </c>
      <c r="E34" s="145">
        <v>0</v>
      </c>
      <c r="F34" s="145">
        <v>0</v>
      </c>
      <c r="G34" s="145">
        <v>0</v>
      </c>
      <c r="H34" s="145">
        <v>0</v>
      </c>
      <c r="I34" s="145">
        <v>0</v>
      </c>
      <c r="J34" s="145">
        <v>0</v>
      </c>
      <c r="K34" s="145">
        <v>0</v>
      </c>
      <c r="L34" s="145">
        <v>0</v>
      </c>
      <c r="M34" s="145">
        <v>0</v>
      </c>
      <c r="N34" s="145">
        <v>0</v>
      </c>
      <c r="O34" s="146">
        <f>SUM(C34:N34)</f>
        <v>0</v>
      </c>
    </row>
    <row r="35" spans="2:15" x14ac:dyDescent="0.25">
      <c r="B35" s="178"/>
      <c r="C35" s="145"/>
      <c r="D35" s="145"/>
      <c r="E35" s="145"/>
      <c r="F35" s="145"/>
      <c r="G35" s="145"/>
      <c r="H35" s="145"/>
      <c r="I35" s="145"/>
      <c r="J35" s="145"/>
      <c r="K35" s="145"/>
      <c r="L35" s="145"/>
      <c r="M35" s="145"/>
      <c r="N35" s="145"/>
      <c r="O35" s="166"/>
    </row>
    <row r="36" spans="2:15" ht="15.6" x14ac:dyDescent="0.25">
      <c r="B36" s="177" t="s">
        <v>109</v>
      </c>
      <c r="C36" s="165">
        <f t="shared" ref="C36:N36" si="2">C38+C44+C54+C59+C65+C70+C72</f>
        <v>0</v>
      </c>
      <c r="D36" s="165">
        <f t="shared" si="2"/>
        <v>0</v>
      </c>
      <c r="E36" s="165">
        <f t="shared" si="2"/>
        <v>0</v>
      </c>
      <c r="F36" s="165">
        <f t="shared" si="2"/>
        <v>0</v>
      </c>
      <c r="G36" s="165">
        <f t="shared" si="2"/>
        <v>0</v>
      </c>
      <c r="H36" s="165">
        <f t="shared" si="2"/>
        <v>0</v>
      </c>
      <c r="I36" s="165">
        <f t="shared" si="2"/>
        <v>0</v>
      </c>
      <c r="J36" s="165">
        <f t="shared" si="2"/>
        <v>0</v>
      </c>
      <c r="K36" s="165">
        <f t="shared" si="2"/>
        <v>0</v>
      </c>
      <c r="L36" s="165">
        <f t="shared" si="2"/>
        <v>0</v>
      </c>
      <c r="M36" s="165">
        <f t="shared" si="2"/>
        <v>0</v>
      </c>
      <c r="N36" s="165">
        <f t="shared" si="2"/>
        <v>0</v>
      </c>
      <c r="O36" s="146">
        <f>SUM(C36:N36)</f>
        <v>0</v>
      </c>
    </row>
    <row r="37" spans="2:15" x14ac:dyDescent="0.25">
      <c r="B37" s="179"/>
      <c r="C37" s="158"/>
      <c r="D37" s="158"/>
      <c r="E37" s="158"/>
      <c r="F37" s="158"/>
      <c r="G37" s="158"/>
      <c r="H37" s="158"/>
      <c r="I37" s="158"/>
      <c r="J37" s="158"/>
      <c r="K37" s="158"/>
      <c r="L37" s="158"/>
      <c r="M37" s="158"/>
      <c r="N37" s="158"/>
      <c r="O37" s="167"/>
    </row>
    <row r="38" spans="2:15" ht="13.5" customHeight="1" x14ac:dyDescent="0.25">
      <c r="B38" s="182" t="s">
        <v>110</v>
      </c>
      <c r="C38" s="160">
        <f t="shared" ref="C38:N38" si="3">SUM(C39:C43)</f>
        <v>0</v>
      </c>
      <c r="D38" s="160">
        <f t="shared" si="3"/>
        <v>0</v>
      </c>
      <c r="E38" s="160">
        <f t="shared" si="3"/>
        <v>0</v>
      </c>
      <c r="F38" s="160">
        <f t="shared" si="3"/>
        <v>0</v>
      </c>
      <c r="G38" s="160">
        <f t="shared" si="3"/>
        <v>0</v>
      </c>
      <c r="H38" s="160">
        <f t="shared" si="3"/>
        <v>0</v>
      </c>
      <c r="I38" s="160">
        <f t="shared" si="3"/>
        <v>0</v>
      </c>
      <c r="J38" s="160">
        <f t="shared" si="3"/>
        <v>0</v>
      </c>
      <c r="K38" s="160">
        <f t="shared" si="3"/>
        <v>0</v>
      </c>
      <c r="L38" s="160">
        <f t="shared" si="3"/>
        <v>0</v>
      </c>
      <c r="M38" s="160">
        <f t="shared" si="3"/>
        <v>0</v>
      </c>
      <c r="N38" s="160">
        <f t="shared" si="3"/>
        <v>0</v>
      </c>
      <c r="O38" s="159">
        <f>SUM(C38:N38)</f>
        <v>0</v>
      </c>
    </row>
    <row r="39" spans="2:15" ht="13.5" customHeight="1" x14ac:dyDescent="0.25">
      <c r="B39" s="180" t="s">
        <v>111</v>
      </c>
      <c r="C39" s="161">
        <v>0</v>
      </c>
      <c r="D39" s="161">
        <v>0</v>
      </c>
      <c r="E39" s="161">
        <v>0</v>
      </c>
      <c r="F39" s="161">
        <v>0</v>
      </c>
      <c r="G39" s="161">
        <v>0</v>
      </c>
      <c r="H39" s="161">
        <v>0</v>
      </c>
      <c r="I39" s="161">
        <v>0</v>
      </c>
      <c r="J39" s="161">
        <v>0</v>
      </c>
      <c r="K39" s="161">
        <v>0</v>
      </c>
      <c r="L39" s="161">
        <v>0</v>
      </c>
      <c r="M39" s="161">
        <v>0</v>
      </c>
      <c r="N39" s="161">
        <v>0</v>
      </c>
      <c r="O39" s="159">
        <f t="shared" ref="O39:O74" si="4">SUM(C39:N39)</f>
        <v>0</v>
      </c>
    </row>
    <row r="40" spans="2:15" ht="13.5" customHeight="1" x14ac:dyDescent="0.25">
      <c r="B40" s="180" t="s">
        <v>112</v>
      </c>
      <c r="C40" s="161">
        <v>0</v>
      </c>
      <c r="D40" s="161">
        <v>0</v>
      </c>
      <c r="E40" s="161">
        <v>0</v>
      </c>
      <c r="F40" s="161">
        <v>0</v>
      </c>
      <c r="G40" s="161">
        <v>0</v>
      </c>
      <c r="H40" s="161">
        <v>0</v>
      </c>
      <c r="I40" s="161">
        <v>0</v>
      </c>
      <c r="J40" s="161">
        <v>0</v>
      </c>
      <c r="K40" s="161">
        <v>0</v>
      </c>
      <c r="L40" s="161">
        <v>0</v>
      </c>
      <c r="M40" s="161">
        <v>0</v>
      </c>
      <c r="N40" s="161">
        <v>0</v>
      </c>
      <c r="O40" s="159">
        <f t="shared" si="4"/>
        <v>0</v>
      </c>
    </row>
    <row r="41" spans="2:15" ht="13.5" customHeight="1" x14ac:dyDescent="0.25">
      <c r="B41" s="180" t="s">
        <v>113</v>
      </c>
      <c r="C41" s="161">
        <v>0</v>
      </c>
      <c r="D41" s="161">
        <v>0</v>
      </c>
      <c r="E41" s="161">
        <v>0</v>
      </c>
      <c r="F41" s="161">
        <v>0</v>
      </c>
      <c r="G41" s="161">
        <v>0</v>
      </c>
      <c r="H41" s="161">
        <v>0</v>
      </c>
      <c r="I41" s="161">
        <v>0</v>
      </c>
      <c r="J41" s="161">
        <v>0</v>
      </c>
      <c r="K41" s="161">
        <v>0</v>
      </c>
      <c r="L41" s="161">
        <v>0</v>
      </c>
      <c r="M41" s="161">
        <v>0</v>
      </c>
      <c r="N41" s="161">
        <v>0</v>
      </c>
      <c r="O41" s="159">
        <f t="shared" si="4"/>
        <v>0</v>
      </c>
    </row>
    <row r="42" spans="2:15" ht="13.5" customHeight="1" x14ac:dyDescent="0.25">
      <c r="B42" s="180" t="s">
        <v>114</v>
      </c>
      <c r="C42" s="161">
        <v>0</v>
      </c>
      <c r="D42" s="161">
        <v>0</v>
      </c>
      <c r="E42" s="161">
        <v>0</v>
      </c>
      <c r="F42" s="161">
        <v>0</v>
      </c>
      <c r="G42" s="161">
        <v>0</v>
      </c>
      <c r="H42" s="161">
        <v>0</v>
      </c>
      <c r="I42" s="161">
        <v>0</v>
      </c>
      <c r="J42" s="161">
        <v>0</v>
      </c>
      <c r="K42" s="161">
        <v>0</v>
      </c>
      <c r="L42" s="161">
        <v>0</v>
      </c>
      <c r="M42" s="161">
        <v>0</v>
      </c>
      <c r="N42" s="161">
        <v>0</v>
      </c>
      <c r="O42" s="159">
        <f t="shared" si="4"/>
        <v>0</v>
      </c>
    </row>
    <row r="43" spans="2:15" ht="9.4499999999999993" customHeight="1" x14ac:dyDescent="0.25">
      <c r="B43" s="180"/>
      <c r="C43" s="161"/>
      <c r="D43" s="161"/>
      <c r="E43" s="161"/>
      <c r="F43" s="161"/>
      <c r="G43" s="161"/>
      <c r="H43" s="161"/>
      <c r="I43" s="161"/>
      <c r="J43" s="161"/>
      <c r="K43" s="161"/>
      <c r="L43" s="161"/>
      <c r="M43" s="161"/>
      <c r="N43" s="161"/>
      <c r="O43" s="184"/>
    </row>
    <row r="44" spans="2:15" ht="13.5" customHeight="1" x14ac:dyDescent="0.25">
      <c r="B44" s="182" t="s">
        <v>115</v>
      </c>
      <c r="C44" s="162">
        <f t="shared" ref="C44:N44" si="5">SUM(C45:C53)</f>
        <v>0</v>
      </c>
      <c r="D44" s="162">
        <f t="shared" si="5"/>
        <v>0</v>
      </c>
      <c r="E44" s="162">
        <f t="shared" si="5"/>
        <v>0</v>
      </c>
      <c r="F44" s="162">
        <f t="shared" si="5"/>
        <v>0</v>
      </c>
      <c r="G44" s="162">
        <f t="shared" si="5"/>
        <v>0</v>
      </c>
      <c r="H44" s="162">
        <f t="shared" si="5"/>
        <v>0</v>
      </c>
      <c r="I44" s="162">
        <f t="shared" si="5"/>
        <v>0</v>
      </c>
      <c r="J44" s="162">
        <f t="shared" si="5"/>
        <v>0</v>
      </c>
      <c r="K44" s="162">
        <f t="shared" si="5"/>
        <v>0</v>
      </c>
      <c r="L44" s="162">
        <f t="shared" si="5"/>
        <v>0</v>
      </c>
      <c r="M44" s="162">
        <f t="shared" si="5"/>
        <v>0</v>
      </c>
      <c r="N44" s="162">
        <f t="shared" si="5"/>
        <v>0</v>
      </c>
      <c r="O44" s="159">
        <f t="shared" si="4"/>
        <v>0</v>
      </c>
    </row>
    <row r="45" spans="2:15" ht="14.25" customHeight="1" x14ac:dyDescent="0.25">
      <c r="B45" s="180" t="s">
        <v>116</v>
      </c>
      <c r="C45" s="161">
        <v>0</v>
      </c>
      <c r="D45" s="161">
        <v>0</v>
      </c>
      <c r="E45" s="161">
        <v>0</v>
      </c>
      <c r="F45" s="161">
        <v>0</v>
      </c>
      <c r="G45" s="161">
        <v>0</v>
      </c>
      <c r="H45" s="161">
        <v>0</v>
      </c>
      <c r="I45" s="161">
        <v>0</v>
      </c>
      <c r="J45" s="161">
        <v>0</v>
      </c>
      <c r="K45" s="161">
        <v>0</v>
      </c>
      <c r="L45" s="161">
        <v>0</v>
      </c>
      <c r="M45" s="161">
        <v>0</v>
      </c>
      <c r="N45" s="161">
        <v>0</v>
      </c>
      <c r="O45" s="159">
        <f t="shared" si="4"/>
        <v>0</v>
      </c>
    </row>
    <row r="46" spans="2:15" ht="14.25" customHeight="1" x14ac:dyDescent="0.25">
      <c r="B46" s="180" t="s">
        <v>117</v>
      </c>
      <c r="C46" s="161">
        <v>0</v>
      </c>
      <c r="D46" s="161">
        <v>0</v>
      </c>
      <c r="E46" s="161">
        <v>0</v>
      </c>
      <c r="F46" s="161">
        <v>0</v>
      </c>
      <c r="G46" s="161">
        <v>0</v>
      </c>
      <c r="H46" s="161">
        <v>0</v>
      </c>
      <c r="I46" s="161">
        <v>0</v>
      </c>
      <c r="J46" s="161">
        <v>0</v>
      </c>
      <c r="K46" s="161">
        <v>0</v>
      </c>
      <c r="L46" s="161">
        <v>0</v>
      </c>
      <c r="M46" s="161">
        <v>0</v>
      </c>
      <c r="N46" s="161">
        <v>0</v>
      </c>
      <c r="O46" s="159">
        <f t="shared" si="4"/>
        <v>0</v>
      </c>
    </row>
    <row r="47" spans="2:15" x14ac:dyDescent="0.25">
      <c r="B47" s="180" t="s">
        <v>118</v>
      </c>
      <c r="C47" s="161">
        <v>0</v>
      </c>
      <c r="D47" s="161">
        <v>0</v>
      </c>
      <c r="E47" s="161">
        <v>0</v>
      </c>
      <c r="F47" s="161">
        <v>0</v>
      </c>
      <c r="G47" s="161">
        <v>0</v>
      </c>
      <c r="H47" s="161">
        <v>0</v>
      </c>
      <c r="I47" s="161">
        <v>0</v>
      </c>
      <c r="J47" s="161">
        <v>0</v>
      </c>
      <c r="K47" s="161">
        <v>0</v>
      </c>
      <c r="L47" s="161">
        <v>0</v>
      </c>
      <c r="M47" s="161">
        <v>0</v>
      </c>
      <c r="N47" s="161">
        <v>0</v>
      </c>
      <c r="O47" s="159">
        <f t="shared" si="4"/>
        <v>0</v>
      </c>
    </row>
    <row r="48" spans="2:15" x14ac:dyDescent="0.25">
      <c r="B48" s="180" t="s">
        <v>119</v>
      </c>
      <c r="C48" s="161">
        <v>0</v>
      </c>
      <c r="D48" s="161">
        <v>0</v>
      </c>
      <c r="E48" s="161">
        <v>0</v>
      </c>
      <c r="F48" s="161">
        <v>0</v>
      </c>
      <c r="G48" s="161">
        <v>0</v>
      </c>
      <c r="H48" s="161">
        <v>0</v>
      </c>
      <c r="I48" s="161">
        <v>0</v>
      </c>
      <c r="J48" s="161">
        <v>0</v>
      </c>
      <c r="K48" s="161">
        <v>0</v>
      </c>
      <c r="L48" s="161">
        <v>0</v>
      </c>
      <c r="M48" s="161">
        <v>0</v>
      </c>
      <c r="N48" s="161">
        <v>0</v>
      </c>
      <c r="O48" s="159">
        <f t="shared" si="4"/>
        <v>0</v>
      </c>
    </row>
    <row r="49" spans="2:15" x14ac:dyDescent="0.25">
      <c r="B49" s="180" t="s">
        <v>120</v>
      </c>
      <c r="C49" s="161">
        <v>0</v>
      </c>
      <c r="D49" s="161">
        <v>0</v>
      </c>
      <c r="E49" s="161">
        <v>0</v>
      </c>
      <c r="F49" s="161">
        <v>0</v>
      </c>
      <c r="G49" s="161">
        <v>0</v>
      </c>
      <c r="H49" s="161">
        <v>0</v>
      </c>
      <c r="I49" s="161">
        <v>0</v>
      </c>
      <c r="J49" s="161">
        <v>0</v>
      </c>
      <c r="K49" s="161">
        <v>0</v>
      </c>
      <c r="L49" s="161">
        <v>0</v>
      </c>
      <c r="M49" s="161">
        <v>0</v>
      </c>
      <c r="N49" s="161">
        <v>0</v>
      </c>
      <c r="O49" s="159">
        <f t="shared" si="4"/>
        <v>0</v>
      </c>
    </row>
    <row r="50" spans="2:15" x14ac:dyDescent="0.25">
      <c r="B50" s="180" t="s">
        <v>121</v>
      </c>
      <c r="C50" s="161">
        <v>0</v>
      </c>
      <c r="D50" s="161">
        <v>0</v>
      </c>
      <c r="E50" s="161">
        <v>0</v>
      </c>
      <c r="F50" s="161">
        <v>0</v>
      </c>
      <c r="G50" s="161">
        <v>0</v>
      </c>
      <c r="H50" s="161">
        <v>0</v>
      </c>
      <c r="I50" s="161">
        <v>0</v>
      </c>
      <c r="J50" s="161">
        <v>0</v>
      </c>
      <c r="K50" s="161">
        <v>0</v>
      </c>
      <c r="L50" s="161">
        <v>0</v>
      </c>
      <c r="M50" s="161">
        <v>0</v>
      </c>
      <c r="N50" s="161">
        <v>0</v>
      </c>
      <c r="O50" s="159">
        <f t="shared" si="4"/>
        <v>0</v>
      </c>
    </row>
    <row r="51" spans="2:15" x14ac:dyDescent="0.25">
      <c r="B51" s="180" t="s">
        <v>122</v>
      </c>
      <c r="C51" s="161">
        <v>0</v>
      </c>
      <c r="D51" s="161">
        <v>0</v>
      </c>
      <c r="E51" s="161">
        <v>0</v>
      </c>
      <c r="F51" s="161">
        <v>0</v>
      </c>
      <c r="G51" s="161">
        <v>0</v>
      </c>
      <c r="H51" s="161">
        <v>0</v>
      </c>
      <c r="I51" s="161">
        <v>0</v>
      </c>
      <c r="J51" s="161">
        <v>0</v>
      </c>
      <c r="K51" s="161">
        <v>0</v>
      </c>
      <c r="L51" s="161">
        <v>0</v>
      </c>
      <c r="M51" s="161">
        <v>0</v>
      </c>
      <c r="N51" s="161">
        <v>0</v>
      </c>
      <c r="O51" s="159">
        <f t="shared" si="4"/>
        <v>0</v>
      </c>
    </row>
    <row r="52" spans="2:15" x14ac:dyDescent="0.25">
      <c r="B52" s="180" t="s">
        <v>123</v>
      </c>
      <c r="C52" s="161">
        <v>0</v>
      </c>
      <c r="D52" s="161">
        <v>0</v>
      </c>
      <c r="E52" s="161">
        <v>0</v>
      </c>
      <c r="F52" s="161">
        <v>0</v>
      </c>
      <c r="G52" s="161">
        <v>0</v>
      </c>
      <c r="H52" s="161">
        <v>0</v>
      </c>
      <c r="I52" s="161">
        <v>0</v>
      </c>
      <c r="J52" s="161">
        <v>0</v>
      </c>
      <c r="K52" s="161">
        <v>0</v>
      </c>
      <c r="L52" s="161">
        <v>0</v>
      </c>
      <c r="M52" s="161">
        <v>0</v>
      </c>
      <c r="N52" s="161">
        <v>0</v>
      </c>
      <c r="O52" s="159">
        <f t="shared" si="4"/>
        <v>0</v>
      </c>
    </row>
    <row r="53" spans="2:15" ht="9" customHeight="1" x14ac:dyDescent="0.25">
      <c r="B53" s="180"/>
      <c r="C53" s="161"/>
      <c r="D53" s="161"/>
      <c r="E53" s="161"/>
      <c r="F53" s="161"/>
      <c r="G53" s="161"/>
      <c r="H53" s="161"/>
      <c r="I53" s="161"/>
      <c r="J53" s="161"/>
      <c r="K53" s="161"/>
      <c r="L53" s="161"/>
      <c r="M53" s="161"/>
      <c r="N53" s="161"/>
      <c r="O53" s="184"/>
    </row>
    <row r="54" spans="2:15" ht="13.5" customHeight="1" x14ac:dyDescent="0.25">
      <c r="B54" s="182" t="s">
        <v>124</v>
      </c>
      <c r="C54" s="162">
        <f t="shared" ref="C54:N54" si="6">SUM(C55:C58)</f>
        <v>0</v>
      </c>
      <c r="D54" s="162">
        <f t="shared" si="6"/>
        <v>0</v>
      </c>
      <c r="E54" s="162">
        <f t="shared" si="6"/>
        <v>0</v>
      </c>
      <c r="F54" s="162">
        <f t="shared" si="6"/>
        <v>0</v>
      </c>
      <c r="G54" s="162">
        <f t="shared" si="6"/>
        <v>0</v>
      </c>
      <c r="H54" s="162">
        <f t="shared" si="6"/>
        <v>0</v>
      </c>
      <c r="I54" s="162">
        <f t="shared" si="6"/>
        <v>0</v>
      </c>
      <c r="J54" s="162">
        <f t="shared" si="6"/>
        <v>0</v>
      </c>
      <c r="K54" s="162">
        <f t="shared" si="6"/>
        <v>0</v>
      </c>
      <c r="L54" s="162">
        <f t="shared" si="6"/>
        <v>0</v>
      </c>
      <c r="M54" s="162">
        <f t="shared" si="6"/>
        <v>0</v>
      </c>
      <c r="N54" s="162">
        <f t="shared" si="6"/>
        <v>0</v>
      </c>
      <c r="O54" s="159">
        <f t="shared" si="4"/>
        <v>0</v>
      </c>
    </row>
    <row r="55" spans="2:15" x14ac:dyDescent="0.25">
      <c r="B55" s="180" t="s">
        <v>125</v>
      </c>
      <c r="C55" s="161">
        <v>0</v>
      </c>
      <c r="D55" s="161">
        <v>0</v>
      </c>
      <c r="E55" s="161">
        <v>0</v>
      </c>
      <c r="F55" s="161">
        <v>0</v>
      </c>
      <c r="G55" s="161">
        <v>0</v>
      </c>
      <c r="H55" s="161">
        <v>0</v>
      </c>
      <c r="I55" s="161">
        <v>0</v>
      </c>
      <c r="J55" s="161">
        <v>0</v>
      </c>
      <c r="K55" s="161">
        <v>0</v>
      </c>
      <c r="L55" s="161">
        <v>0</v>
      </c>
      <c r="M55" s="161">
        <v>0</v>
      </c>
      <c r="N55" s="161">
        <v>0</v>
      </c>
      <c r="O55" s="159">
        <f t="shared" si="4"/>
        <v>0</v>
      </c>
    </row>
    <row r="56" spans="2:15" x14ac:dyDescent="0.25">
      <c r="B56" s="180" t="s">
        <v>126</v>
      </c>
      <c r="C56" s="161">
        <v>0</v>
      </c>
      <c r="D56" s="161">
        <v>0</v>
      </c>
      <c r="E56" s="161">
        <v>0</v>
      </c>
      <c r="F56" s="161">
        <v>0</v>
      </c>
      <c r="G56" s="161">
        <v>0</v>
      </c>
      <c r="H56" s="161">
        <v>0</v>
      </c>
      <c r="I56" s="161">
        <v>0</v>
      </c>
      <c r="J56" s="161">
        <v>0</v>
      </c>
      <c r="K56" s="161">
        <v>0</v>
      </c>
      <c r="L56" s="161">
        <v>0</v>
      </c>
      <c r="M56" s="161">
        <v>0</v>
      </c>
      <c r="N56" s="161">
        <v>0</v>
      </c>
      <c r="O56" s="159">
        <f t="shared" si="4"/>
        <v>0</v>
      </c>
    </row>
    <row r="57" spans="2:15" x14ac:dyDescent="0.25">
      <c r="B57" s="180" t="s">
        <v>127</v>
      </c>
      <c r="C57" s="161">
        <v>0</v>
      </c>
      <c r="D57" s="161">
        <v>0</v>
      </c>
      <c r="E57" s="161">
        <v>0</v>
      </c>
      <c r="F57" s="161">
        <v>0</v>
      </c>
      <c r="G57" s="161">
        <v>0</v>
      </c>
      <c r="H57" s="161">
        <v>0</v>
      </c>
      <c r="I57" s="161">
        <v>0</v>
      </c>
      <c r="J57" s="161">
        <v>0</v>
      </c>
      <c r="K57" s="161">
        <v>0</v>
      </c>
      <c r="L57" s="161">
        <v>0</v>
      </c>
      <c r="M57" s="161">
        <v>0</v>
      </c>
      <c r="N57" s="161">
        <v>0</v>
      </c>
      <c r="O57" s="159">
        <f t="shared" si="4"/>
        <v>0</v>
      </c>
    </row>
    <row r="58" spans="2:15" x14ac:dyDescent="0.25">
      <c r="B58" s="180"/>
      <c r="C58" s="161"/>
      <c r="D58" s="161"/>
      <c r="E58" s="161"/>
      <c r="F58" s="161"/>
      <c r="G58" s="161"/>
      <c r="H58" s="161"/>
      <c r="I58" s="161"/>
      <c r="J58" s="161"/>
      <c r="K58" s="161"/>
      <c r="L58" s="161"/>
      <c r="M58" s="161"/>
      <c r="N58" s="161"/>
      <c r="O58" s="184"/>
    </row>
    <row r="59" spans="2:15" x14ac:dyDescent="0.25">
      <c r="B59" s="182" t="s">
        <v>128</v>
      </c>
      <c r="C59" s="162">
        <f t="shared" ref="C59:N59" si="7">SUM(C60:C64)</f>
        <v>0</v>
      </c>
      <c r="D59" s="162">
        <f t="shared" si="7"/>
        <v>0</v>
      </c>
      <c r="E59" s="162">
        <f t="shared" si="7"/>
        <v>0</v>
      </c>
      <c r="F59" s="162">
        <f t="shared" si="7"/>
        <v>0</v>
      </c>
      <c r="G59" s="162">
        <f t="shared" si="7"/>
        <v>0</v>
      </c>
      <c r="H59" s="162">
        <f t="shared" si="7"/>
        <v>0</v>
      </c>
      <c r="I59" s="162">
        <f t="shared" si="7"/>
        <v>0</v>
      </c>
      <c r="J59" s="162">
        <f t="shared" si="7"/>
        <v>0</v>
      </c>
      <c r="K59" s="162">
        <f t="shared" si="7"/>
        <v>0</v>
      </c>
      <c r="L59" s="162">
        <f t="shared" si="7"/>
        <v>0</v>
      </c>
      <c r="M59" s="162">
        <f t="shared" si="7"/>
        <v>0</v>
      </c>
      <c r="N59" s="162">
        <f t="shared" si="7"/>
        <v>0</v>
      </c>
      <c r="O59" s="159">
        <f t="shared" si="4"/>
        <v>0</v>
      </c>
    </row>
    <row r="60" spans="2:15" x14ac:dyDescent="0.25">
      <c r="B60" s="180" t="s">
        <v>129</v>
      </c>
      <c r="C60" s="161">
        <v>0</v>
      </c>
      <c r="D60" s="161">
        <v>0</v>
      </c>
      <c r="E60" s="161">
        <v>0</v>
      </c>
      <c r="F60" s="161">
        <v>0</v>
      </c>
      <c r="G60" s="161">
        <v>0</v>
      </c>
      <c r="H60" s="161">
        <v>0</v>
      </c>
      <c r="I60" s="161">
        <v>0</v>
      </c>
      <c r="J60" s="161">
        <v>0</v>
      </c>
      <c r="K60" s="161">
        <v>0</v>
      </c>
      <c r="L60" s="161">
        <v>0</v>
      </c>
      <c r="M60" s="161">
        <v>0</v>
      </c>
      <c r="N60" s="161">
        <v>0</v>
      </c>
      <c r="O60" s="190">
        <f t="shared" si="4"/>
        <v>0</v>
      </c>
    </row>
    <row r="61" spans="2:15" x14ac:dyDescent="0.25">
      <c r="B61" s="180" t="s">
        <v>130</v>
      </c>
      <c r="C61" s="162">
        <f>C60*0.22</f>
        <v>0</v>
      </c>
      <c r="D61" s="162">
        <f t="shared" ref="D61:N61" si="8">D60*0.22</f>
        <v>0</v>
      </c>
      <c r="E61" s="162">
        <f t="shared" si="8"/>
        <v>0</v>
      </c>
      <c r="F61" s="162">
        <f t="shared" si="8"/>
        <v>0</v>
      </c>
      <c r="G61" s="162">
        <f t="shared" si="8"/>
        <v>0</v>
      </c>
      <c r="H61" s="162">
        <f t="shared" si="8"/>
        <v>0</v>
      </c>
      <c r="I61" s="162">
        <f t="shared" si="8"/>
        <v>0</v>
      </c>
      <c r="J61" s="162">
        <f t="shared" si="8"/>
        <v>0</v>
      </c>
      <c r="K61" s="162">
        <f t="shared" si="8"/>
        <v>0</v>
      </c>
      <c r="L61" s="162">
        <f t="shared" si="8"/>
        <v>0</v>
      </c>
      <c r="M61" s="162">
        <f t="shared" si="8"/>
        <v>0</v>
      </c>
      <c r="N61" s="162">
        <f t="shared" si="8"/>
        <v>0</v>
      </c>
      <c r="O61" s="159">
        <f t="shared" si="4"/>
        <v>0</v>
      </c>
    </row>
    <row r="62" spans="2:15" x14ac:dyDescent="0.25">
      <c r="B62" s="180" t="s">
        <v>131</v>
      </c>
      <c r="C62" s="161">
        <v>0</v>
      </c>
      <c r="D62" s="161">
        <v>0</v>
      </c>
      <c r="E62" s="161">
        <v>0</v>
      </c>
      <c r="F62" s="161">
        <v>0</v>
      </c>
      <c r="G62" s="161">
        <v>0</v>
      </c>
      <c r="H62" s="161">
        <v>0</v>
      </c>
      <c r="I62" s="161">
        <v>0</v>
      </c>
      <c r="J62" s="161">
        <v>0</v>
      </c>
      <c r="K62" s="161">
        <v>0</v>
      </c>
      <c r="L62" s="161">
        <v>0</v>
      </c>
      <c r="M62" s="161">
        <v>0</v>
      </c>
      <c r="N62" s="161">
        <v>0</v>
      </c>
      <c r="O62" s="159">
        <f t="shared" si="4"/>
        <v>0</v>
      </c>
    </row>
    <row r="63" spans="2:15" x14ac:dyDescent="0.25">
      <c r="B63" s="180" t="s">
        <v>132</v>
      </c>
      <c r="C63" s="161">
        <v>0</v>
      </c>
      <c r="D63" s="161">
        <v>0</v>
      </c>
      <c r="E63" s="161">
        <v>0</v>
      </c>
      <c r="F63" s="161">
        <v>0</v>
      </c>
      <c r="G63" s="161">
        <v>0</v>
      </c>
      <c r="H63" s="161">
        <v>0</v>
      </c>
      <c r="I63" s="161">
        <v>0</v>
      </c>
      <c r="J63" s="161">
        <v>0</v>
      </c>
      <c r="K63" s="161">
        <v>0</v>
      </c>
      <c r="L63" s="161">
        <v>0</v>
      </c>
      <c r="M63" s="161">
        <v>0</v>
      </c>
      <c r="N63" s="161">
        <v>0</v>
      </c>
      <c r="O63" s="159">
        <f t="shared" si="4"/>
        <v>0</v>
      </c>
    </row>
    <row r="64" spans="2:15" x14ac:dyDescent="0.25">
      <c r="B64" s="180"/>
      <c r="C64" s="192"/>
      <c r="D64" s="192"/>
      <c r="E64" s="192"/>
      <c r="F64" s="192"/>
      <c r="G64" s="192"/>
      <c r="H64" s="192"/>
      <c r="I64" s="192"/>
      <c r="J64" s="192"/>
      <c r="K64" s="192"/>
      <c r="L64" s="192"/>
      <c r="M64" s="192"/>
      <c r="N64" s="192"/>
      <c r="O64" s="184"/>
    </row>
    <row r="65" spans="1:35" ht="13.95" hidden="1" customHeight="1" x14ac:dyDescent="0.25">
      <c r="B65" s="182" t="s">
        <v>133</v>
      </c>
      <c r="C65" s="162">
        <f>SUM(C66:C68)</f>
        <v>0</v>
      </c>
      <c r="D65" s="162">
        <f t="shared" ref="D65:N65" si="9">SUM(D66:D68)</f>
        <v>0</v>
      </c>
      <c r="E65" s="162">
        <f t="shared" si="9"/>
        <v>0</v>
      </c>
      <c r="F65" s="162">
        <f t="shared" si="9"/>
        <v>0</v>
      </c>
      <c r="G65" s="162">
        <f t="shared" si="9"/>
        <v>0</v>
      </c>
      <c r="H65" s="162">
        <f t="shared" si="9"/>
        <v>0</v>
      </c>
      <c r="I65" s="162">
        <f t="shared" si="9"/>
        <v>0</v>
      </c>
      <c r="J65" s="162">
        <f t="shared" si="9"/>
        <v>0</v>
      </c>
      <c r="K65" s="162">
        <f t="shared" si="9"/>
        <v>0</v>
      </c>
      <c r="L65" s="162">
        <f t="shared" si="9"/>
        <v>0</v>
      </c>
      <c r="M65" s="162">
        <f t="shared" si="9"/>
        <v>0</v>
      </c>
      <c r="N65" s="162">
        <f t="shared" si="9"/>
        <v>0</v>
      </c>
      <c r="O65" s="159">
        <f t="shared" si="4"/>
        <v>0</v>
      </c>
    </row>
    <row r="66" spans="1:35" ht="13.5" hidden="1" customHeight="1" x14ac:dyDescent="0.25">
      <c r="B66" s="180" t="s">
        <v>134</v>
      </c>
      <c r="C66" s="162">
        <f>$O$19/240</f>
        <v>0</v>
      </c>
      <c r="D66" s="162">
        <f t="shared" ref="D66:N66" si="10">$O$19/240</f>
        <v>0</v>
      </c>
      <c r="E66" s="162">
        <f t="shared" si="10"/>
        <v>0</v>
      </c>
      <c r="F66" s="162">
        <f t="shared" si="10"/>
        <v>0</v>
      </c>
      <c r="G66" s="162">
        <f t="shared" si="10"/>
        <v>0</v>
      </c>
      <c r="H66" s="162">
        <f t="shared" si="10"/>
        <v>0</v>
      </c>
      <c r="I66" s="162">
        <f t="shared" si="10"/>
        <v>0</v>
      </c>
      <c r="J66" s="162">
        <f t="shared" si="10"/>
        <v>0</v>
      </c>
      <c r="K66" s="162">
        <f t="shared" si="10"/>
        <v>0</v>
      </c>
      <c r="L66" s="162">
        <f t="shared" si="10"/>
        <v>0</v>
      </c>
      <c r="M66" s="162">
        <f t="shared" si="10"/>
        <v>0</v>
      </c>
      <c r="N66" s="162">
        <f t="shared" si="10"/>
        <v>0</v>
      </c>
      <c r="O66" s="159">
        <f>SUM(C66:N66)</f>
        <v>0</v>
      </c>
    </row>
    <row r="67" spans="1:35" ht="13.5" hidden="1" customHeight="1" x14ac:dyDescent="0.25">
      <c r="B67" s="180" t="s">
        <v>135</v>
      </c>
      <c r="C67" s="162">
        <f>$O$22/60</f>
        <v>0</v>
      </c>
      <c r="D67" s="162">
        <f t="shared" ref="D67:N67" si="11">$O$22/60</f>
        <v>0</v>
      </c>
      <c r="E67" s="162">
        <f t="shared" si="11"/>
        <v>0</v>
      </c>
      <c r="F67" s="162">
        <f t="shared" si="11"/>
        <v>0</v>
      </c>
      <c r="G67" s="162">
        <f t="shared" si="11"/>
        <v>0</v>
      </c>
      <c r="H67" s="162">
        <f t="shared" si="11"/>
        <v>0</v>
      </c>
      <c r="I67" s="162">
        <f t="shared" si="11"/>
        <v>0</v>
      </c>
      <c r="J67" s="162">
        <f t="shared" si="11"/>
        <v>0</v>
      </c>
      <c r="K67" s="162">
        <f t="shared" si="11"/>
        <v>0</v>
      </c>
      <c r="L67" s="162">
        <f t="shared" si="11"/>
        <v>0</v>
      </c>
      <c r="M67" s="162">
        <f t="shared" si="11"/>
        <v>0</v>
      </c>
      <c r="N67" s="162">
        <f t="shared" si="11"/>
        <v>0</v>
      </c>
      <c r="O67" s="159">
        <f>SUM(C67:N67)</f>
        <v>0</v>
      </c>
    </row>
    <row r="68" spans="1:35" ht="13.5" hidden="1" customHeight="1" x14ac:dyDescent="0.25">
      <c r="B68" s="180" t="s">
        <v>136</v>
      </c>
      <c r="C68" s="162">
        <f>$O$24/60</f>
        <v>0</v>
      </c>
      <c r="D68" s="162">
        <f t="shared" ref="D68:N68" si="12">$O$24/60</f>
        <v>0</v>
      </c>
      <c r="E68" s="162">
        <f t="shared" si="12"/>
        <v>0</v>
      </c>
      <c r="F68" s="162">
        <f t="shared" si="12"/>
        <v>0</v>
      </c>
      <c r="G68" s="162">
        <f t="shared" si="12"/>
        <v>0</v>
      </c>
      <c r="H68" s="162">
        <f t="shared" si="12"/>
        <v>0</v>
      </c>
      <c r="I68" s="162">
        <f t="shared" si="12"/>
        <v>0</v>
      </c>
      <c r="J68" s="162">
        <f t="shared" si="12"/>
        <v>0</v>
      </c>
      <c r="K68" s="162">
        <f t="shared" si="12"/>
        <v>0</v>
      </c>
      <c r="L68" s="162">
        <f t="shared" si="12"/>
        <v>0</v>
      </c>
      <c r="M68" s="162">
        <f t="shared" si="12"/>
        <v>0</v>
      </c>
      <c r="N68" s="162">
        <f t="shared" si="12"/>
        <v>0</v>
      </c>
      <c r="O68" s="159">
        <f>SUM(C68:N68)</f>
        <v>0</v>
      </c>
    </row>
    <row r="69" spans="1:35" ht="13.95" hidden="1" customHeight="1" x14ac:dyDescent="0.25">
      <c r="B69" s="180"/>
      <c r="C69" s="161"/>
      <c r="D69" s="161"/>
      <c r="E69" s="161"/>
      <c r="F69" s="161"/>
      <c r="G69" s="161"/>
      <c r="H69" s="161"/>
      <c r="I69" s="161"/>
      <c r="J69" s="161"/>
      <c r="K69" s="161"/>
      <c r="L69" s="161"/>
      <c r="M69" s="161"/>
      <c r="N69" s="161"/>
      <c r="O69" s="159"/>
    </row>
    <row r="70" spans="1:35" x14ac:dyDescent="0.25">
      <c r="B70" s="182" t="s">
        <v>137</v>
      </c>
      <c r="C70" s="161">
        <v>0</v>
      </c>
      <c r="D70" s="161">
        <v>0</v>
      </c>
      <c r="E70" s="161">
        <v>0</v>
      </c>
      <c r="F70" s="161">
        <v>0</v>
      </c>
      <c r="G70" s="161">
        <v>0</v>
      </c>
      <c r="H70" s="161">
        <v>0</v>
      </c>
      <c r="I70" s="161">
        <v>0</v>
      </c>
      <c r="J70" s="161">
        <v>0</v>
      </c>
      <c r="K70" s="161">
        <v>0</v>
      </c>
      <c r="L70" s="161">
        <v>0</v>
      </c>
      <c r="M70" s="161">
        <v>0</v>
      </c>
      <c r="N70" s="161">
        <v>0</v>
      </c>
      <c r="O70" s="159">
        <f t="shared" si="4"/>
        <v>0</v>
      </c>
    </row>
    <row r="71" spans="1:35" x14ac:dyDescent="0.25">
      <c r="B71" s="179"/>
      <c r="C71" s="161"/>
      <c r="D71" s="161"/>
      <c r="E71" s="161"/>
      <c r="F71" s="161"/>
      <c r="G71" s="161"/>
      <c r="H71" s="161"/>
      <c r="I71" s="161"/>
      <c r="J71" s="161"/>
      <c r="K71" s="161"/>
      <c r="L71" s="161"/>
      <c r="M71" s="161"/>
      <c r="N71" s="161"/>
      <c r="O71" s="167"/>
    </row>
    <row r="72" spans="1:35" x14ac:dyDescent="0.25">
      <c r="B72" s="183" t="s">
        <v>138</v>
      </c>
      <c r="C72" s="161">
        <v>0</v>
      </c>
      <c r="D72" s="161">
        <v>0</v>
      </c>
      <c r="E72" s="161">
        <v>0</v>
      </c>
      <c r="F72" s="161">
        <v>0</v>
      </c>
      <c r="G72" s="161">
        <v>0</v>
      </c>
      <c r="H72" s="161">
        <v>0</v>
      </c>
      <c r="I72" s="161">
        <v>0</v>
      </c>
      <c r="J72" s="161">
        <v>0</v>
      </c>
      <c r="K72" s="161">
        <v>0</v>
      </c>
      <c r="L72" s="161">
        <v>0</v>
      </c>
      <c r="M72" s="161">
        <v>0</v>
      </c>
      <c r="N72" s="161">
        <v>0</v>
      </c>
      <c r="O72" s="159">
        <f t="shared" si="4"/>
        <v>0</v>
      </c>
    </row>
    <row r="73" spans="1:35" x14ac:dyDescent="0.25">
      <c r="B73" s="181"/>
      <c r="C73" s="161"/>
      <c r="D73" s="161"/>
      <c r="E73" s="161"/>
      <c r="F73" s="161"/>
      <c r="G73" s="161"/>
      <c r="H73" s="161"/>
      <c r="I73" s="161"/>
      <c r="J73" s="161"/>
      <c r="K73" s="161"/>
      <c r="L73" s="161"/>
      <c r="M73" s="161"/>
      <c r="N73" s="161"/>
      <c r="O73" s="167"/>
    </row>
    <row r="74" spans="1:35" s="136" customFormat="1" ht="18.75" customHeight="1" x14ac:dyDescent="0.25">
      <c r="A74" s="131"/>
      <c r="B74" s="163" t="s">
        <v>139</v>
      </c>
      <c r="C74" s="164">
        <f t="shared" ref="C74:N74" si="13">C34-C36</f>
        <v>0</v>
      </c>
      <c r="D74" s="164">
        <f t="shared" si="13"/>
        <v>0</v>
      </c>
      <c r="E74" s="164">
        <f t="shared" si="13"/>
        <v>0</v>
      </c>
      <c r="F74" s="164">
        <f t="shared" si="13"/>
        <v>0</v>
      </c>
      <c r="G74" s="164">
        <f t="shared" si="13"/>
        <v>0</v>
      </c>
      <c r="H74" s="164">
        <f t="shared" si="13"/>
        <v>0</v>
      </c>
      <c r="I74" s="164">
        <f t="shared" si="13"/>
        <v>0</v>
      </c>
      <c r="J74" s="164">
        <f t="shared" si="13"/>
        <v>0</v>
      </c>
      <c r="K74" s="164">
        <f t="shared" si="13"/>
        <v>0</v>
      </c>
      <c r="L74" s="164">
        <f t="shared" si="13"/>
        <v>0</v>
      </c>
      <c r="M74" s="164">
        <f t="shared" si="13"/>
        <v>0</v>
      </c>
      <c r="N74" s="164">
        <f t="shared" si="13"/>
        <v>0</v>
      </c>
      <c r="O74" s="191">
        <f t="shared" si="4"/>
        <v>0</v>
      </c>
      <c r="P74" s="131"/>
      <c r="Q74" s="131"/>
      <c r="R74" s="131"/>
      <c r="S74" s="131"/>
      <c r="T74" s="131"/>
      <c r="U74" s="131"/>
      <c r="V74" s="131"/>
      <c r="W74" s="131"/>
      <c r="X74" s="131"/>
      <c r="Y74" s="131"/>
      <c r="Z74" s="131"/>
      <c r="AA74" s="131"/>
      <c r="AB74" s="131"/>
      <c r="AC74" s="131"/>
      <c r="AD74" s="131"/>
      <c r="AE74" s="131"/>
      <c r="AF74" s="131"/>
      <c r="AG74" s="131"/>
      <c r="AH74" s="131"/>
      <c r="AI74" s="131"/>
    </row>
    <row r="75" spans="1:35" s="113" customFormat="1" ht="18.45" customHeight="1" x14ac:dyDescent="0.25">
      <c r="C75" s="139"/>
      <c r="D75" s="139"/>
      <c r="E75" s="139"/>
      <c r="F75" s="139"/>
      <c r="G75" s="139"/>
      <c r="H75" s="139"/>
      <c r="I75" s="139"/>
      <c r="J75" s="139"/>
      <c r="K75" s="139"/>
      <c r="L75" s="139"/>
      <c r="M75" s="139"/>
      <c r="N75" s="139"/>
      <c r="O75" s="140"/>
    </row>
    <row r="76" spans="1:35" s="113" customFormat="1" ht="16.5" hidden="1" customHeight="1" x14ac:dyDescent="0.3">
      <c r="B76" s="128"/>
      <c r="C76" s="127"/>
      <c r="D76" s="127"/>
      <c r="E76" s="127"/>
      <c r="F76" s="127"/>
      <c r="G76" s="127"/>
      <c r="H76" s="127"/>
      <c r="I76" s="127"/>
      <c r="J76" s="127"/>
      <c r="K76" s="127"/>
      <c r="L76" s="127"/>
      <c r="M76" s="127"/>
      <c r="N76" s="127"/>
      <c r="O76" s="127"/>
      <c r="P76" s="119"/>
      <c r="R76" s="4"/>
      <c r="S76" s="4"/>
      <c r="T76" s="4"/>
      <c r="U76" s="4"/>
      <c r="V76" s="4"/>
    </row>
    <row r="77" spans="1:35" s="113" customFormat="1" ht="24" customHeight="1" x14ac:dyDescent="0.4">
      <c r="B77" s="128"/>
      <c r="C77" s="127"/>
      <c r="D77" s="127"/>
      <c r="E77" s="127"/>
      <c r="F77" s="127"/>
      <c r="G77" s="150" t="s">
        <v>140</v>
      </c>
      <c r="H77" s="127"/>
      <c r="I77" s="127"/>
      <c r="J77" s="127"/>
      <c r="K77" s="127"/>
      <c r="L77" s="127"/>
      <c r="M77" s="127"/>
      <c r="N77" s="127"/>
      <c r="O77" s="127"/>
      <c r="P77" s="119"/>
      <c r="R77" s="4"/>
      <c r="S77" s="4"/>
      <c r="T77" s="4"/>
      <c r="U77" s="4"/>
      <c r="V77" s="4"/>
    </row>
    <row r="78" spans="1:35" s="113" customFormat="1" ht="16.5" customHeight="1" thickBot="1" x14ac:dyDescent="0.35">
      <c r="B78" s="128"/>
      <c r="C78" s="127"/>
      <c r="D78" s="127"/>
      <c r="E78" s="127"/>
      <c r="F78" s="127"/>
      <c r="G78" s="127"/>
      <c r="H78" s="127"/>
      <c r="I78" s="127"/>
      <c r="J78" s="127"/>
      <c r="K78" s="127"/>
      <c r="L78" s="127"/>
      <c r="M78" s="127"/>
      <c r="N78" s="127"/>
      <c r="O78" s="127"/>
      <c r="P78" s="119"/>
      <c r="R78" s="4"/>
      <c r="S78" s="4"/>
      <c r="T78" s="4"/>
      <c r="U78" s="4"/>
      <c r="V78" s="4"/>
    </row>
    <row r="79" spans="1:35" s="113" customFormat="1" ht="20.25" customHeight="1" thickBot="1" x14ac:dyDescent="0.3">
      <c r="B79" s="135"/>
      <c r="C79" s="297" t="s">
        <v>93</v>
      </c>
      <c r="D79" s="298"/>
      <c r="E79" s="298"/>
      <c r="F79" s="298"/>
      <c r="G79" s="298"/>
      <c r="H79" s="298"/>
      <c r="I79" s="298"/>
      <c r="J79" s="298"/>
      <c r="K79" s="298"/>
      <c r="L79" s="298"/>
      <c r="M79" s="298"/>
      <c r="N79" s="299"/>
      <c r="O79" s="1"/>
    </row>
    <row r="80" spans="1:35" s="131" customFormat="1" ht="41.4" customHeight="1" x14ac:dyDescent="0.25">
      <c r="B80" s="153" t="s">
        <v>141</v>
      </c>
      <c r="C80" s="154">
        <v>1</v>
      </c>
      <c r="D80" s="154">
        <v>2</v>
      </c>
      <c r="E80" s="154">
        <v>3</v>
      </c>
      <c r="F80" s="154">
        <v>4</v>
      </c>
      <c r="G80" s="154">
        <v>5</v>
      </c>
      <c r="H80" s="155">
        <v>6</v>
      </c>
      <c r="I80" s="156">
        <v>7</v>
      </c>
      <c r="J80" s="154">
        <v>8</v>
      </c>
      <c r="K80" s="154">
        <v>9</v>
      </c>
      <c r="L80" s="154">
        <v>10</v>
      </c>
      <c r="M80" s="156">
        <v>11</v>
      </c>
      <c r="N80" s="156">
        <v>12</v>
      </c>
      <c r="O80" s="157" t="s">
        <v>142</v>
      </c>
    </row>
    <row r="81" spans="2:15" ht="15" customHeight="1" x14ac:dyDescent="0.25">
      <c r="B81" s="177" t="s">
        <v>143</v>
      </c>
      <c r="C81" s="165">
        <v>0</v>
      </c>
      <c r="D81" s="165">
        <f>C106</f>
        <v>0</v>
      </c>
      <c r="E81" s="165">
        <f t="shared" ref="E81:N81" si="14">D106</f>
        <v>0</v>
      </c>
      <c r="F81" s="165">
        <f t="shared" si="14"/>
        <v>0</v>
      </c>
      <c r="G81" s="165">
        <f t="shared" si="14"/>
        <v>0</v>
      </c>
      <c r="H81" s="165">
        <f t="shared" si="14"/>
        <v>0</v>
      </c>
      <c r="I81" s="165">
        <f t="shared" si="14"/>
        <v>0</v>
      </c>
      <c r="J81" s="165">
        <f t="shared" si="14"/>
        <v>0</v>
      </c>
      <c r="K81" s="165">
        <f t="shared" si="14"/>
        <v>0</v>
      </c>
      <c r="L81" s="165">
        <f t="shared" si="14"/>
        <v>0</v>
      </c>
      <c r="M81" s="165">
        <f t="shared" si="14"/>
        <v>0</v>
      </c>
      <c r="N81" s="165">
        <f t="shared" si="14"/>
        <v>0</v>
      </c>
      <c r="O81" s="186">
        <f>C81</f>
        <v>0</v>
      </c>
    </row>
    <row r="82" spans="2:15" ht="15" customHeight="1" x14ac:dyDescent="0.25">
      <c r="B82" s="179"/>
      <c r="C82" s="172"/>
      <c r="D82" s="173"/>
      <c r="E82" s="173"/>
      <c r="F82" s="173"/>
      <c r="G82" s="173"/>
      <c r="H82" s="173"/>
      <c r="I82" s="173"/>
      <c r="J82" s="173"/>
      <c r="K82" s="173"/>
      <c r="L82" s="173"/>
      <c r="M82" s="173"/>
      <c r="N82" s="173"/>
      <c r="O82" s="171"/>
    </row>
    <row r="83" spans="2:15" ht="15" customHeight="1" x14ac:dyDescent="0.25">
      <c r="B83" s="182" t="s">
        <v>144</v>
      </c>
      <c r="C83" s="187">
        <f t="shared" ref="C83:N83" si="15">SUM(C85:C87)</f>
        <v>0</v>
      </c>
      <c r="D83" s="187">
        <f t="shared" si="15"/>
        <v>0</v>
      </c>
      <c r="E83" s="187">
        <f t="shared" si="15"/>
        <v>0</v>
      </c>
      <c r="F83" s="187">
        <f t="shared" si="15"/>
        <v>0</v>
      </c>
      <c r="G83" s="187">
        <f t="shared" si="15"/>
        <v>0</v>
      </c>
      <c r="H83" s="187">
        <f t="shared" si="15"/>
        <v>0</v>
      </c>
      <c r="I83" s="187">
        <f t="shared" si="15"/>
        <v>0</v>
      </c>
      <c r="J83" s="187">
        <f t="shared" si="15"/>
        <v>0</v>
      </c>
      <c r="K83" s="187">
        <f t="shared" si="15"/>
        <v>0</v>
      </c>
      <c r="L83" s="187">
        <f t="shared" si="15"/>
        <v>0</v>
      </c>
      <c r="M83" s="187">
        <f t="shared" si="15"/>
        <v>0</v>
      </c>
      <c r="N83" s="187">
        <f t="shared" si="15"/>
        <v>0</v>
      </c>
      <c r="O83" s="186"/>
    </row>
    <row r="84" spans="2:15" ht="15" customHeight="1" x14ac:dyDescent="0.25">
      <c r="B84" s="180" t="s">
        <v>145</v>
      </c>
      <c r="C84" s="172"/>
      <c r="D84" s="173"/>
      <c r="E84" s="173"/>
      <c r="F84" s="173"/>
      <c r="G84" s="173"/>
      <c r="H84" s="173"/>
      <c r="I84" s="173"/>
      <c r="J84" s="173"/>
      <c r="K84" s="173"/>
      <c r="L84" s="173"/>
      <c r="M84" s="173"/>
      <c r="N84" s="173"/>
      <c r="O84" s="171"/>
    </row>
    <row r="85" spans="2:15" ht="15" customHeight="1" x14ac:dyDescent="0.25">
      <c r="B85" s="180" t="s">
        <v>146</v>
      </c>
      <c r="C85" s="170">
        <v>0</v>
      </c>
      <c r="D85" s="170">
        <v>0</v>
      </c>
      <c r="E85" s="170">
        <v>0</v>
      </c>
      <c r="F85" s="170">
        <v>0</v>
      </c>
      <c r="G85" s="170">
        <v>0</v>
      </c>
      <c r="H85" s="170">
        <v>0</v>
      </c>
      <c r="I85" s="170">
        <v>0</v>
      </c>
      <c r="J85" s="170">
        <v>0</v>
      </c>
      <c r="K85" s="170">
        <v>0</v>
      </c>
      <c r="L85" s="170">
        <v>0</v>
      </c>
      <c r="M85" s="170">
        <v>0</v>
      </c>
      <c r="N85" s="170">
        <v>0</v>
      </c>
      <c r="O85" s="171"/>
    </row>
    <row r="86" spans="2:15" ht="15" customHeight="1" x14ac:dyDescent="0.25">
      <c r="B86" s="180" t="s">
        <v>147</v>
      </c>
      <c r="C86" s="165">
        <f t="shared" ref="C86:N86" si="16">C34</f>
        <v>0</v>
      </c>
      <c r="D86" s="165">
        <f t="shared" si="16"/>
        <v>0</v>
      </c>
      <c r="E86" s="165">
        <f t="shared" si="16"/>
        <v>0</v>
      </c>
      <c r="F86" s="165">
        <f t="shared" si="16"/>
        <v>0</v>
      </c>
      <c r="G86" s="165">
        <f t="shared" si="16"/>
        <v>0</v>
      </c>
      <c r="H86" s="165">
        <f t="shared" si="16"/>
        <v>0</v>
      </c>
      <c r="I86" s="165">
        <f t="shared" si="16"/>
        <v>0</v>
      </c>
      <c r="J86" s="165">
        <f t="shared" si="16"/>
        <v>0</v>
      </c>
      <c r="K86" s="165">
        <f t="shared" si="16"/>
        <v>0</v>
      </c>
      <c r="L86" s="165">
        <f t="shared" si="16"/>
        <v>0</v>
      </c>
      <c r="M86" s="165">
        <f t="shared" si="16"/>
        <v>0</v>
      </c>
      <c r="N86" s="165">
        <f t="shared" si="16"/>
        <v>0</v>
      </c>
      <c r="O86" s="186"/>
    </row>
    <row r="87" spans="2:15" ht="15" customHeight="1" x14ac:dyDescent="0.25">
      <c r="B87" s="180" t="s">
        <v>148</v>
      </c>
      <c r="C87" s="165">
        <f t="shared" ref="C87:N87" si="17">C12</f>
        <v>0</v>
      </c>
      <c r="D87" s="165">
        <f t="shared" si="17"/>
        <v>0</v>
      </c>
      <c r="E87" s="165">
        <f t="shared" si="17"/>
        <v>0</v>
      </c>
      <c r="F87" s="165">
        <f t="shared" si="17"/>
        <v>0</v>
      </c>
      <c r="G87" s="165">
        <f t="shared" si="17"/>
        <v>0</v>
      </c>
      <c r="H87" s="165">
        <f t="shared" si="17"/>
        <v>0</v>
      </c>
      <c r="I87" s="165">
        <f t="shared" si="17"/>
        <v>0</v>
      </c>
      <c r="J87" s="165">
        <f t="shared" si="17"/>
        <v>0</v>
      </c>
      <c r="K87" s="165">
        <f t="shared" si="17"/>
        <v>0</v>
      </c>
      <c r="L87" s="165">
        <f t="shared" si="17"/>
        <v>0</v>
      </c>
      <c r="M87" s="165">
        <f t="shared" si="17"/>
        <v>0</v>
      </c>
      <c r="N87" s="165">
        <f t="shared" si="17"/>
        <v>0</v>
      </c>
      <c r="O87" s="186"/>
    </row>
    <row r="88" spans="2:15" ht="15" customHeight="1" x14ac:dyDescent="0.25">
      <c r="B88" s="179"/>
      <c r="C88" s="174"/>
      <c r="D88" s="174"/>
      <c r="E88" s="174"/>
      <c r="F88" s="174"/>
      <c r="G88" s="174"/>
      <c r="H88" s="174"/>
      <c r="I88" s="174"/>
      <c r="J88" s="174"/>
      <c r="K88" s="174"/>
      <c r="L88" s="174"/>
      <c r="M88" s="174"/>
      <c r="N88" s="174"/>
      <c r="O88" s="171"/>
    </row>
    <row r="89" spans="2:15" ht="15" customHeight="1" x14ac:dyDescent="0.25">
      <c r="B89" s="182" t="s">
        <v>149</v>
      </c>
      <c r="C89" s="188">
        <f t="shared" ref="C89:N89" si="18">SUM(C91:C97)</f>
        <v>0</v>
      </c>
      <c r="D89" s="188">
        <f t="shared" si="18"/>
        <v>0</v>
      </c>
      <c r="E89" s="188">
        <f t="shared" si="18"/>
        <v>0</v>
      </c>
      <c r="F89" s="188">
        <f t="shared" si="18"/>
        <v>0</v>
      </c>
      <c r="G89" s="188">
        <f t="shared" si="18"/>
        <v>0</v>
      </c>
      <c r="H89" s="188">
        <f t="shared" si="18"/>
        <v>0</v>
      </c>
      <c r="I89" s="188">
        <f t="shared" si="18"/>
        <v>0</v>
      </c>
      <c r="J89" s="188">
        <f t="shared" si="18"/>
        <v>0</v>
      </c>
      <c r="K89" s="188">
        <f t="shared" si="18"/>
        <v>0</v>
      </c>
      <c r="L89" s="188">
        <f t="shared" si="18"/>
        <v>0</v>
      </c>
      <c r="M89" s="188">
        <f t="shared" si="18"/>
        <v>0</v>
      </c>
      <c r="N89" s="188">
        <f t="shared" si="18"/>
        <v>0</v>
      </c>
      <c r="O89" s="186"/>
    </row>
    <row r="90" spans="2:15" ht="15" customHeight="1" x14ac:dyDescent="0.25">
      <c r="B90" s="180" t="s">
        <v>145</v>
      </c>
      <c r="C90" s="174"/>
      <c r="D90" s="174"/>
      <c r="E90" s="174"/>
      <c r="F90" s="174"/>
      <c r="G90" s="174"/>
      <c r="H90" s="174"/>
      <c r="I90" s="174"/>
      <c r="J90" s="174"/>
      <c r="K90" s="174"/>
      <c r="L90" s="174"/>
      <c r="M90" s="174"/>
      <c r="N90" s="174"/>
      <c r="O90" s="171"/>
    </row>
    <row r="91" spans="2:15" ht="15" customHeight="1" x14ac:dyDescent="0.25">
      <c r="B91" s="180" t="s">
        <v>150</v>
      </c>
      <c r="C91" s="188">
        <f t="shared" ref="C91:N91" si="19">C38</f>
        <v>0</v>
      </c>
      <c r="D91" s="188">
        <f t="shared" si="19"/>
        <v>0</v>
      </c>
      <c r="E91" s="188">
        <f t="shared" si="19"/>
        <v>0</v>
      </c>
      <c r="F91" s="188">
        <f t="shared" si="19"/>
        <v>0</v>
      </c>
      <c r="G91" s="188">
        <f t="shared" si="19"/>
        <v>0</v>
      </c>
      <c r="H91" s="188">
        <f t="shared" si="19"/>
        <v>0</v>
      </c>
      <c r="I91" s="188">
        <f t="shared" si="19"/>
        <v>0</v>
      </c>
      <c r="J91" s="188">
        <f t="shared" si="19"/>
        <v>0</v>
      </c>
      <c r="K91" s="188">
        <f t="shared" si="19"/>
        <v>0</v>
      </c>
      <c r="L91" s="188">
        <f t="shared" si="19"/>
        <v>0</v>
      </c>
      <c r="M91" s="188">
        <f t="shared" si="19"/>
        <v>0</v>
      </c>
      <c r="N91" s="188">
        <f t="shared" si="19"/>
        <v>0</v>
      </c>
      <c r="O91" s="186"/>
    </row>
    <row r="92" spans="2:15" ht="15" customHeight="1" x14ac:dyDescent="0.25">
      <c r="B92" s="180" t="s">
        <v>151</v>
      </c>
      <c r="C92" s="188">
        <f t="shared" ref="C92:N92" si="20">C44</f>
        <v>0</v>
      </c>
      <c r="D92" s="188">
        <f t="shared" si="20"/>
        <v>0</v>
      </c>
      <c r="E92" s="188">
        <f t="shared" si="20"/>
        <v>0</v>
      </c>
      <c r="F92" s="188">
        <f t="shared" si="20"/>
        <v>0</v>
      </c>
      <c r="G92" s="188">
        <f t="shared" si="20"/>
        <v>0</v>
      </c>
      <c r="H92" s="188">
        <f t="shared" si="20"/>
        <v>0</v>
      </c>
      <c r="I92" s="188">
        <f t="shared" si="20"/>
        <v>0</v>
      </c>
      <c r="J92" s="188">
        <f t="shared" si="20"/>
        <v>0</v>
      </c>
      <c r="K92" s="188">
        <f t="shared" si="20"/>
        <v>0</v>
      </c>
      <c r="L92" s="188">
        <f t="shared" si="20"/>
        <v>0</v>
      </c>
      <c r="M92" s="188">
        <f t="shared" si="20"/>
        <v>0</v>
      </c>
      <c r="N92" s="188">
        <f t="shared" si="20"/>
        <v>0</v>
      </c>
      <c r="O92" s="186"/>
    </row>
    <row r="93" spans="2:15" ht="15" customHeight="1" x14ac:dyDescent="0.25">
      <c r="B93" s="180" t="s">
        <v>152</v>
      </c>
      <c r="C93" s="188">
        <f t="shared" ref="C93:N93" si="21">C54</f>
        <v>0</v>
      </c>
      <c r="D93" s="188">
        <f t="shared" si="21"/>
        <v>0</v>
      </c>
      <c r="E93" s="188">
        <f t="shared" si="21"/>
        <v>0</v>
      </c>
      <c r="F93" s="188">
        <f t="shared" si="21"/>
        <v>0</v>
      </c>
      <c r="G93" s="188">
        <f t="shared" si="21"/>
        <v>0</v>
      </c>
      <c r="H93" s="188">
        <f t="shared" si="21"/>
        <v>0</v>
      </c>
      <c r="I93" s="188">
        <f t="shared" si="21"/>
        <v>0</v>
      </c>
      <c r="J93" s="188">
        <f t="shared" si="21"/>
        <v>0</v>
      </c>
      <c r="K93" s="188">
        <f t="shared" si="21"/>
        <v>0</v>
      </c>
      <c r="L93" s="188">
        <f t="shared" si="21"/>
        <v>0</v>
      </c>
      <c r="M93" s="188">
        <f t="shared" si="21"/>
        <v>0</v>
      </c>
      <c r="N93" s="188">
        <f t="shared" si="21"/>
        <v>0</v>
      </c>
      <c r="O93" s="186"/>
    </row>
    <row r="94" spans="2:15" ht="15" customHeight="1" x14ac:dyDescent="0.25">
      <c r="B94" s="196" t="s">
        <v>153</v>
      </c>
      <c r="C94" s="159">
        <f>$C$12*10%/10</f>
        <v>0</v>
      </c>
      <c r="D94" s="159">
        <f t="shared" ref="D94:L94" si="22">$C$12*10%/10</f>
        <v>0</v>
      </c>
      <c r="E94" s="159">
        <f t="shared" si="22"/>
        <v>0</v>
      </c>
      <c r="F94" s="159">
        <f t="shared" si="22"/>
        <v>0</v>
      </c>
      <c r="G94" s="159">
        <f t="shared" si="22"/>
        <v>0</v>
      </c>
      <c r="H94" s="159">
        <f t="shared" si="22"/>
        <v>0</v>
      </c>
      <c r="I94" s="159">
        <f t="shared" si="22"/>
        <v>0</v>
      </c>
      <c r="J94" s="159">
        <f t="shared" si="22"/>
        <v>0</v>
      </c>
      <c r="K94" s="159">
        <f t="shared" si="22"/>
        <v>0</v>
      </c>
      <c r="L94" s="159">
        <f t="shared" si="22"/>
        <v>0</v>
      </c>
      <c r="M94" s="159"/>
      <c r="N94" s="159"/>
      <c r="O94" s="186"/>
    </row>
    <row r="95" spans="2:15" ht="15" customHeight="1" x14ac:dyDescent="0.25">
      <c r="B95" s="180" t="s">
        <v>154</v>
      </c>
      <c r="C95" s="188">
        <f t="shared" ref="C95:N95" si="23">C59-C61</f>
        <v>0</v>
      </c>
      <c r="D95" s="188">
        <f t="shared" si="23"/>
        <v>0</v>
      </c>
      <c r="E95" s="188">
        <f t="shared" si="23"/>
        <v>0</v>
      </c>
      <c r="F95" s="188">
        <f t="shared" si="23"/>
        <v>0</v>
      </c>
      <c r="G95" s="188">
        <f t="shared" si="23"/>
        <v>0</v>
      </c>
      <c r="H95" s="188">
        <f t="shared" si="23"/>
        <v>0</v>
      </c>
      <c r="I95" s="188">
        <f t="shared" si="23"/>
        <v>0</v>
      </c>
      <c r="J95" s="188">
        <f t="shared" si="23"/>
        <v>0</v>
      </c>
      <c r="K95" s="188">
        <f t="shared" si="23"/>
        <v>0</v>
      </c>
      <c r="L95" s="188">
        <f t="shared" si="23"/>
        <v>0</v>
      </c>
      <c r="M95" s="188">
        <f t="shared" si="23"/>
        <v>0</v>
      </c>
      <c r="N95" s="188">
        <f t="shared" si="23"/>
        <v>0</v>
      </c>
      <c r="O95" s="186"/>
    </row>
    <row r="96" spans="2:15" ht="15" customHeight="1" x14ac:dyDescent="0.25">
      <c r="B96" s="180" t="s">
        <v>155</v>
      </c>
      <c r="C96" s="188">
        <f>C72</f>
        <v>0</v>
      </c>
      <c r="D96" s="188">
        <f t="shared" ref="D96:N96" si="24">D72</f>
        <v>0</v>
      </c>
      <c r="E96" s="188">
        <f t="shared" si="24"/>
        <v>0</v>
      </c>
      <c r="F96" s="188">
        <f t="shared" si="24"/>
        <v>0</v>
      </c>
      <c r="G96" s="188">
        <f t="shared" si="24"/>
        <v>0</v>
      </c>
      <c r="H96" s="188">
        <f t="shared" si="24"/>
        <v>0</v>
      </c>
      <c r="I96" s="188">
        <f t="shared" si="24"/>
        <v>0</v>
      </c>
      <c r="J96" s="188">
        <f t="shared" si="24"/>
        <v>0</v>
      </c>
      <c r="K96" s="188">
        <f t="shared" si="24"/>
        <v>0</v>
      </c>
      <c r="L96" s="188">
        <f t="shared" si="24"/>
        <v>0</v>
      </c>
      <c r="M96" s="188">
        <f t="shared" si="24"/>
        <v>0</v>
      </c>
      <c r="N96" s="188">
        <f t="shared" si="24"/>
        <v>0</v>
      </c>
      <c r="O96" s="186"/>
    </row>
    <row r="97" spans="1:35" ht="15" customHeight="1" x14ac:dyDescent="0.25">
      <c r="B97" s="180" t="s">
        <v>156</v>
      </c>
      <c r="C97" s="188">
        <f t="shared" ref="C97:N97" si="25">C70+C61</f>
        <v>0</v>
      </c>
      <c r="D97" s="188">
        <f t="shared" si="25"/>
        <v>0</v>
      </c>
      <c r="E97" s="188">
        <f t="shared" si="25"/>
        <v>0</v>
      </c>
      <c r="F97" s="188">
        <f t="shared" si="25"/>
        <v>0</v>
      </c>
      <c r="G97" s="188">
        <f t="shared" si="25"/>
        <v>0</v>
      </c>
      <c r="H97" s="188">
        <f t="shared" si="25"/>
        <v>0</v>
      </c>
      <c r="I97" s="188">
        <f t="shared" si="25"/>
        <v>0</v>
      </c>
      <c r="J97" s="188">
        <f t="shared" si="25"/>
        <v>0</v>
      </c>
      <c r="K97" s="188">
        <f t="shared" si="25"/>
        <v>0</v>
      </c>
      <c r="L97" s="188">
        <f t="shared" si="25"/>
        <v>0</v>
      </c>
      <c r="M97" s="188">
        <f t="shared" si="25"/>
        <v>0</v>
      </c>
      <c r="N97" s="188">
        <f t="shared" si="25"/>
        <v>0</v>
      </c>
      <c r="O97" s="186"/>
    </row>
    <row r="98" spans="1:35" ht="15" customHeight="1" x14ac:dyDescent="0.25">
      <c r="B98" s="179"/>
      <c r="C98" s="174"/>
      <c r="D98" s="174"/>
      <c r="E98" s="174"/>
      <c r="F98" s="174"/>
      <c r="G98" s="174"/>
      <c r="H98" s="174"/>
      <c r="I98" s="174"/>
      <c r="J98" s="174"/>
      <c r="K98" s="174"/>
      <c r="L98" s="174"/>
      <c r="M98" s="174"/>
      <c r="N98" s="174"/>
      <c r="O98" s="174"/>
    </row>
    <row r="99" spans="1:35" ht="15" customHeight="1" x14ac:dyDescent="0.25">
      <c r="B99" s="182" t="s">
        <v>157</v>
      </c>
      <c r="C99" s="189">
        <f t="shared" ref="C99:N99" si="26">SUM(C101:C102)</f>
        <v>0</v>
      </c>
      <c r="D99" s="189">
        <f t="shared" si="26"/>
        <v>0</v>
      </c>
      <c r="E99" s="189">
        <f t="shared" si="26"/>
        <v>0</v>
      </c>
      <c r="F99" s="189">
        <f t="shared" si="26"/>
        <v>0</v>
      </c>
      <c r="G99" s="189">
        <f t="shared" si="26"/>
        <v>0</v>
      </c>
      <c r="H99" s="189">
        <f t="shared" si="26"/>
        <v>0</v>
      </c>
      <c r="I99" s="189">
        <f t="shared" si="26"/>
        <v>0</v>
      </c>
      <c r="J99" s="189">
        <f t="shared" si="26"/>
        <v>0</v>
      </c>
      <c r="K99" s="189">
        <f t="shared" si="26"/>
        <v>0</v>
      </c>
      <c r="L99" s="189">
        <f t="shared" si="26"/>
        <v>0</v>
      </c>
      <c r="M99" s="189">
        <f t="shared" si="26"/>
        <v>0</v>
      </c>
      <c r="N99" s="189">
        <f t="shared" si="26"/>
        <v>0</v>
      </c>
      <c r="O99" s="186"/>
    </row>
    <row r="100" spans="1:35" ht="15" customHeight="1" x14ac:dyDescent="0.25">
      <c r="B100" s="180" t="s">
        <v>158</v>
      </c>
      <c r="C100" s="175"/>
      <c r="D100" s="174"/>
      <c r="E100" s="174"/>
      <c r="F100" s="174"/>
      <c r="G100" s="174"/>
      <c r="H100" s="174"/>
      <c r="I100" s="174"/>
      <c r="J100" s="174"/>
      <c r="K100" s="174"/>
      <c r="L100" s="174"/>
      <c r="M100" s="174"/>
      <c r="N100" s="174"/>
      <c r="O100" s="171"/>
    </row>
    <row r="101" spans="1:35" ht="15" customHeight="1" x14ac:dyDescent="0.25">
      <c r="B101" s="180" t="s">
        <v>159</v>
      </c>
      <c r="C101" s="189">
        <f t="shared" ref="C101:N101" si="27">C19+C20+C22+C23+C24</f>
        <v>0</v>
      </c>
      <c r="D101" s="189">
        <f t="shared" si="27"/>
        <v>0</v>
      </c>
      <c r="E101" s="189">
        <f t="shared" si="27"/>
        <v>0</v>
      </c>
      <c r="F101" s="189">
        <f t="shared" si="27"/>
        <v>0</v>
      </c>
      <c r="G101" s="189">
        <f t="shared" si="27"/>
        <v>0</v>
      </c>
      <c r="H101" s="189">
        <f t="shared" si="27"/>
        <v>0</v>
      </c>
      <c r="I101" s="189">
        <f t="shared" si="27"/>
        <v>0</v>
      </c>
      <c r="J101" s="189">
        <f t="shared" si="27"/>
        <v>0</v>
      </c>
      <c r="K101" s="189">
        <f t="shared" si="27"/>
        <v>0</v>
      </c>
      <c r="L101" s="189">
        <f t="shared" si="27"/>
        <v>0</v>
      </c>
      <c r="M101" s="189">
        <f t="shared" si="27"/>
        <v>0</v>
      </c>
      <c r="N101" s="189">
        <f t="shared" si="27"/>
        <v>0</v>
      </c>
      <c r="O101" s="186"/>
    </row>
    <row r="102" spans="1:35" ht="15" customHeight="1" x14ac:dyDescent="0.25">
      <c r="B102" s="180" t="s">
        <v>160</v>
      </c>
      <c r="C102" s="189">
        <f t="shared" ref="C102:N102" si="28">C28-C101</f>
        <v>0</v>
      </c>
      <c r="D102" s="189">
        <f t="shared" si="28"/>
        <v>0</v>
      </c>
      <c r="E102" s="189">
        <f t="shared" si="28"/>
        <v>0</v>
      </c>
      <c r="F102" s="189">
        <f t="shared" si="28"/>
        <v>0</v>
      </c>
      <c r="G102" s="189">
        <f t="shared" si="28"/>
        <v>0</v>
      </c>
      <c r="H102" s="189">
        <f t="shared" si="28"/>
        <v>0</v>
      </c>
      <c r="I102" s="189">
        <f t="shared" si="28"/>
        <v>0</v>
      </c>
      <c r="J102" s="189">
        <f t="shared" si="28"/>
        <v>0</v>
      </c>
      <c r="K102" s="189">
        <f t="shared" si="28"/>
        <v>0</v>
      </c>
      <c r="L102" s="189">
        <f t="shared" si="28"/>
        <v>0</v>
      </c>
      <c r="M102" s="189">
        <f t="shared" si="28"/>
        <v>0</v>
      </c>
      <c r="N102" s="189">
        <f t="shared" si="28"/>
        <v>0</v>
      </c>
      <c r="O102" s="186"/>
    </row>
    <row r="103" spans="1:35" s="134" customFormat="1" ht="15" customHeight="1" x14ac:dyDescent="0.25">
      <c r="A103" s="133"/>
      <c r="B103" s="179"/>
      <c r="C103" s="175"/>
      <c r="D103" s="174"/>
      <c r="E103" s="174"/>
      <c r="F103" s="174"/>
      <c r="G103" s="174"/>
      <c r="H103" s="174"/>
      <c r="I103" s="174"/>
      <c r="J103" s="174"/>
      <c r="K103" s="174"/>
      <c r="L103" s="174"/>
      <c r="M103" s="174"/>
      <c r="N103" s="174"/>
      <c r="O103" s="171"/>
      <c r="P103" s="133"/>
      <c r="Q103" s="133"/>
      <c r="R103" s="133"/>
      <c r="S103" s="133"/>
      <c r="T103" s="133"/>
      <c r="U103" s="133"/>
      <c r="V103" s="133"/>
      <c r="W103" s="133"/>
      <c r="X103" s="133"/>
      <c r="Y103" s="133"/>
      <c r="Z103" s="133"/>
      <c r="AA103" s="133"/>
      <c r="AB103" s="133"/>
      <c r="AC103" s="133"/>
      <c r="AD103" s="133"/>
      <c r="AE103" s="133"/>
      <c r="AF103" s="133"/>
      <c r="AG103" s="133"/>
      <c r="AH103" s="133"/>
      <c r="AI103" s="133"/>
    </row>
    <row r="104" spans="1:35" s="113" customFormat="1" ht="15" customHeight="1" x14ac:dyDescent="0.25">
      <c r="B104" s="182" t="s">
        <v>161</v>
      </c>
      <c r="C104" s="189">
        <f t="shared" ref="C104:N104" si="29">C89+C99</f>
        <v>0</v>
      </c>
      <c r="D104" s="189">
        <f t="shared" si="29"/>
        <v>0</v>
      </c>
      <c r="E104" s="189">
        <f t="shared" si="29"/>
        <v>0</v>
      </c>
      <c r="F104" s="189">
        <f t="shared" si="29"/>
        <v>0</v>
      </c>
      <c r="G104" s="189">
        <f t="shared" si="29"/>
        <v>0</v>
      </c>
      <c r="H104" s="189">
        <f t="shared" si="29"/>
        <v>0</v>
      </c>
      <c r="I104" s="189">
        <f t="shared" si="29"/>
        <v>0</v>
      </c>
      <c r="J104" s="189">
        <f t="shared" si="29"/>
        <v>0</v>
      </c>
      <c r="K104" s="189">
        <f t="shared" si="29"/>
        <v>0</v>
      </c>
      <c r="L104" s="189">
        <f t="shared" si="29"/>
        <v>0</v>
      </c>
      <c r="M104" s="189">
        <f t="shared" si="29"/>
        <v>0</v>
      </c>
      <c r="N104" s="189">
        <f t="shared" si="29"/>
        <v>0</v>
      </c>
      <c r="O104" s="186"/>
    </row>
    <row r="105" spans="1:35" s="113" customFormat="1" ht="15" customHeight="1" x14ac:dyDescent="0.25">
      <c r="B105" s="179"/>
      <c r="C105" s="175"/>
      <c r="D105" s="174"/>
      <c r="E105" s="174"/>
      <c r="F105" s="174"/>
      <c r="G105" s="174"/>
      <c r="H105" s="174"/>
      <c r="I105" s="174"/>
      <c r="J105" s="174"/>
      <c r="K105" s="174"/>
      <c r="L105" s="174"/>
      <c r="M105" s="174"/>
      <c r="N105" s="174"/>
      <c r="O105" s="171"/>
    </row>
    <row r="106" spans="1:35" ht="33.75" customHeight="1" x14ac:dyDescent="0.25">
      <c r="B106" s="185" t="s">
        <v>162</v>
      </c>
      <c r="C106" s="164">
        <f t="shared" ref="C106:N106" si="30">C81+C83-C104</f>
        <v>0</v>
      </c>
      <c r="D106" s="164">
        <f t="shared" si="30"/>
        <v>0</v>
      </c>
      <c r="E106" s="164">
        <f t="shared" si="30"/>
        <v>0</v>
      </c>
      <c r="F106" s="164">
        <f t="shared" si="30"/>
        <v>0</v>
      </c>
      <c r="G106" s="164">
        <f t="shared" si="30"/>
        <v>0</v>
      </c>
      <c r="H106" s="164">
        <f t="shared" si="30"/>
        <v>0</v>
      </c>
      <c r="I106" s="164">
        <f t="shared" si="30"/>
        <v>0</v>
      </c>
      <c r="J106" s="164">
        <f t="shared" si="30"/>
        <v>0</v>
      </c>
      <c r="K106" s="164">
        <f t="shared" si="30"/>
        <v>0</v>
      </c>
      <c r="L106" s="164">
        <f t="shared" si="30"/>
        <v>0</v>
      </c>
      <c r="M106" s="164">
        <f t="shared" si="30"/>
        <v>0</v>
      </c>
      <c r="N106" s="164">
        <f t="shared" si="30"/>
        <v>0</v>
      </c>
      <c r="O106" s="159">
        <f>N106</f>
        <v>0</v>
      </c>
    </row>
    <row r="107" spans="1:35" x14ac:dyDescent="0.25">
      <c r="B107" s="113"/>
      <c r="C107" s="176"/>
      <c r="D107" s="176"/>
      <c r="E107" s="176"/>
      <c r="F107" s="176"/>
      <c r="G107" s="176"/>
      <c r="H107" s="176"/>
      <c r="I107" s="176"/>
      <c r="J107" s="176"/>
      <c r="K107" s="176"/>
      <c r="L107" s="176"/>
      <c r="M107" s="176"/>
      <c r="N107" s="176"/>
      <c r="O107" s="1"/>
    </row>
    <row r="108" spans="1:35" x14ac:dyDescent="0.25">
      <c r="B108" s="113"/>
      <c r="C108" s="113"/>
      <c r="D108" s="113"/>
      <c r="E108" s="113"/>
      <c r="F108" s="113"/>
      <c r="G108" s="113"/>
      <c r="H108" s="113"/>
      <c r="I108" s="113"/>
      <c r="J108" s="113"/>
      <c r="K108" s="113"/>
      <c r="L108" s="113"/>
      <c r="M108" s="113"/>
      <c r="N108" s="113"/>
      <c r="O108" s="113"/>
    </row>
    <row r="109" spans="1:35" x14ac:dyDescent="0.25">
      <c r="B109" s="113"/>
      <c r="C109" s="113"/>
      <c r="D109" s="113"/>
      <c r="E109" s="113"/>
      <c r="F109" s="113"/>
      <c r="G109" s="113"/>
      <c r="H109" s="113"/>
      <c r="I109" s="113"/>
      <c r="J109" s="113"/>
      <c r="K109" s="113"/>
      <c r="L109" s="113"/>
      <c r="M109" s="113"/>
      <c r="N109" s="113"/>
      <c r="O109" s="113"/>
    </row>
    <row r="110" spans="1:35" ht="31.2" x14ac:dyDescent="0.25">
      <c r="B110" s="185" t="s">
        <v>163</v>
      </c>
      <c r="C110" s="164">
        <f>C94</f>
        <v>0</v>
      </c>
      <c r="D110" s="164">
        <f t="shared" ref="D110:N110" si="31">D94</f>
        <v>0</v>
      </c>
      <c r="E110" s="164">
        <f t="shared" si="31"/>
        <v>0</v>
      </c>
      <c r="F110" s="164">
        <f t="shared" si="31"/>
        <v>0</v>
      </c>
      <c r="G110" s="164">
        <f t="shared" si="31"/>
        <v>0</v>
      </c>
      <c r="H110" s="164">
        <f t="shared" si="31"/>
        <v>0</v>
      </c>
      <c r="I110" s="164">
        <f t="shared" si="31"/>
        <v>0</v>
      </c>
      <c r="J110" s="164">
        <f t="shared" si="31"/>
        <v>0</v>
      </c>
      <c r="K110" s="164">
        <f t="shared" si="31"/>
        <v>0</v>
      </c>
      <c r="L110" s="164">
        <f>L94</f>
        <v>0</v>
      </c>
      <c r="M110" s="164">
        <f t="shared" si="31"/>
        <v>0</v>
      </c>
      <c r="N110" s="164">
        <f t="shared" si="31"/>
        <v>0</v>
      </c>
      <c r="O110" s="159">
        <f>SUM(C110:N110)</f>
        <v>0</v>
      </c>
    </row>
    <row r="111" spans="1:35" x14ac:dyDescent="0.25">
      <c r="B111" s="113"/>
      <c r="C111" s="113"/>
      <c r="D111" s="113"/>
      <c r="E111" s="113"/>
      <c r="F111" s="113"/>
      <c r="G111" s="113"/>
      <c r="H111" s="113"/>
      <c r="I111" s="113"/>
      <c r="J111" s="113"/>
      <c r="K111" s="113"/>
      <c r="L111" s="113"/>
      <c r="M111" s="113"/>
      <c r="N111" s="113"/>
      <c r="O111" s="113"/>
    </row>
    <row r="112" spans="1:35" x14ac:dyDescent="0.25">
      <c r="B112" s="113"/>
      <c r="C112" s="113"/>
      <c r="D112" s="113"/>
      <c r="E112" s="113"/>
      <c r="F112" s="113"/>
      <c r="G112" s="113"/>
      <c r="H112" s="113"/>
      <c r="I112" s="113"/>
      <c r="J112" s="113"/>
      <c r="K112" s="113"/>
      <c r="L112" s="113"/>
      <c r="M112" s="113"/>
      <c r="N112" s="113"/>
      <c r="O112" s="113"/>
    </row>
    <row r="113" spans="2:15" x14ac:dyDescent="0.25">
      <c r="B113" s="113"/>
      <c r="C113" s="113"/>
      <c r="D113" s="113"/>
      <c r="E113" s="113"/>
      <c r="F113" s="113"/>
      <c r="G113" s="113"/>
      <c r="H113" s="113"/>
      <c r="I113" s="113"/>
      <c r="J113" s="113"/>
      <c r="K113" s="113"/>
      <c r="L113" s="113"/>
      <c r="M113" s="113"/>
      <c r="N113" s="113"/>
      <c r="O113" s="113"/>
    </row>
    <row r="114" spans="2:15" x14ac:dyDescent="0.25">
      <c r="B114" s="113"/>
      <c r="C114" s="113"/>
      <c r="D114" s="113"/>
      <c r="E114" s="113"/>
      <c r="F114" s="113"/>
      <c r="G114" s="113"/>
      <c r="H114" s="113"/>
      <c r="I114" s="113"/>
      <c r="J114" s="113"/>
      <c r="K114" s="113"/>
      <c r="L114" s="113"/>
      <c r="M114" s="113"/>
      <c r="N114" s="113"/>
      <c r="O114" s="113"/>
    </row>
    <row r="115" spans="2:15" x14ac:dyDescent="0.25">
      <c r="B115" s="113"/>
      <c r="C115" s="113"/>
      <c r="D115" s="113"/>
      <c r="E115" s="113"/>
      <c r="F115" s="113"/>
      <c r="G115" s="113"/>
      <c r="H115" s="113"/>
      <c r="I115" s="113"/>
      <c r="J115" s="113"/>
      <c r="K115" s="113"/>
      <c r="L115" s="113"/>
      <c r="M115" s="113"/>
      <c r="N115" s="113"/>
      <c r="O115" s="113"/>
    </row>
    <row r="116" spans="2:15" x14ac:dyDescent="0.25">
      <c r="B116" s="113"/>
      <c r="C116" s="113"/>
      <c r="D116" s="113"/>
      <c r="E116" s="113"/>
      <c r="F116" s="113"/>
      <c r="G116" s="113"/>
      <c r="H116" s="113"/>
      <c r="I116" s="113"/>
      <c r="J116" s="113"/>
      <c r="K116" s="113"/>
      <c r="L116" s="113"/>
      <c r="M116" s="113"/>
      <c r="N116" s="113"/>
      <c r="O116" s="113"/>
    </row>
    <row r="117" spans="2:15" hidden="1" x14ac:dyDescent="0.25">
      <c r="B117" s="132" t="s">
        <v>5</v>
      </c>
      <c r="C117" s="113"/>
      <c r="D117" s="113"/>
      <c r="E117" s="113"/>
      <c r="F117" s="113"/>
      <c r="G117" s="113"/>
      <c r="H117" s="113"/>
      <c r="I117" s="113"/>
      <c r="J117" s="113"/>
      <c r="K117" s="113"/>
      <c r="L117" s="113"/>
      <c r="M117" s="113"/>
      <c r="N117" s="113"/>
      <c r="O117" s="113"/>
    </row>
    <row r="118" spans="2:15" hidden="1" x14ac:dyDescent="0.25">
      <c r="B118" s="132" t="s">
        <v>6</v>
      </c>
      <c r="C118" s="113"/>
      <c r="D118" s="113"/>
      <c r="E118" s="113"/>
      <c r="F118" s="113"/>
      <c r="G118" s="113"/>
      <c r="H118" s="113"/>
      <c r="I118" s="113"/>
      <c r="J118" s="113"/>
      <c r="K118" s="113"/>
      <c r="L118" s="113"/>
      <c r="M118" s="113"/>
      <c r="N118" s="113"/>
      <c r="O118" s="113"/>
    </row>
    <row r="119" spans="2:15" hidden="1" x14ac:dyDescent="0.25">
      <c r="B119" s="132" t="s">
        <v>7</v>
      </c>
    </row>
    <row r="120" spans="2:15" hidden="1" x14ac:dyDescent="0.25">
      <c r="B120" s="132" t="s">
        <v>8</v>
      </c>
    </row>
    <row r="121" spans="2:15" hidden="1" x14ac:dyDescent="0.25">
      <c r="B121" s="132" t="s">
        <v>9</v>
      </c>
    </row>
    <row r="122" spans="2:15" hidden="1" x14ac:dyDescent="0.25">
      <c r="B122" s="132" t="s">
        <v>10</v>
      </c>
    </row>
    <row r="123" spans="2:15" hidden="1" x14ac:dyDescent="0.25">
      <c r="B123" s="132" t="s">
        <v>11</v>
      </c>
    </row>
    <row r="124" spans="2:15" hidden="1" x14ac:dyDescent="0.25"/>
  </sheetData>
  <mergeCells count="7">
    <mergeCell ref="A5:B5"/>
    <mergeCell ref="N8:O8"/>
    <mergeCell ref="N9:O9"/>
    <mergeCell ref="C79:N79"/>
    <mergeCell ref="B7:K9"/>
    <mergeCell ref="C32:N32"/>
    <mergeCell ref="C17:N17"/>
  </mergeCells>
  <pageMargins left="0.23622047244094491" right="0.23622047244094491" top="0.74803149606299213" bottom="0.74803149606299213" header="0.31496062992125984" footer="0.31496062992125984"/>
  <pageSetup paperSize="9" scale="60"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sheetPr>
  <dimension ref="A1:AD66"/>
  <sheetViews>
    <sheetView view="pageBreakPreview" topLeftCell="A13" zoomScale="85" zoomScaleNormal="85" zoomScaleSheetLayoutView="85" workbookViewId="0">
      <selection activeCell="B49" sqref="B49"/>
    </sheetView>
  </sheetViews>
  <sheetFormatPr defaultColWidth="8.69921875" defaultRowHeight="13.8" x14ac:dyDescent="0.25"/>
  <cols>
    <col min="1" max="1" width="4.3984375" style="49" customWidth="1"/>
    <col min="2" max="2" width="42.5" style="88" customWidth="1"/>
    <col min="3" max="3" width="40.8984375" style="88" customWidth="1"/>
    <col min="4" max="4" width="17.19921875" style="88" customWidth="1"/>
    <col min="5" max="5" width="10.3984375" style="88" customWidth="1"/>
    <col min="6" max="10" width="9.19921875" style="88" customWidth="1"/>
    <col min="11" max="11" width="20.5" style="88" customWidth="1"/>
    <col min="12" max="12" width="4.8984375" style="49" customWidth="1"/>
    <col min="13" max="30" width="8.69921875" style="49"/>
    <col min="31" max="16384" width="8.69921875" style="88"/>
  </cols>
  <sheetData>
    <row r="1" spans="1:17" s="49" customFormat="1" ht="17.25" customHeight="1" thickBot="1" x14ac:dyDescent="0.3">
      <c r="B1" s="50"/>
      <c r="C1" s="50"/>
      <c r="D1" s="50"/>
      <c r="E1" s="50"/>
      <c r="F1" s="50"/>
      <c r="G1" s="50"/>
      <c r="H1" s="50"/>
      <c r="I1" s="50"/>
      <c r="J1" s="50"/>
      <c r="K1" s="50"/>
    </row>
    <row r="2" spans="1:17" s="49" customFormat="1" ht="17.25" customHeight="1" thickTop="1" x14ac:dyDescent="0.25">
      <c r="B2" s="51"/>
      <c r="C2" s="51"/>
      <c r="D2" s="51"/>
      <c r="E2" s="51"/>
      <c r="F2" s="51"/>
      <c r="G2" s="51"/>
      <c r="H2" s="51"/>
      <c r="I2" s="51"/>
      <c r="J2" s="51"/>
      <c r="K2" s="51"/>
    </row>
    <row r="3" spans="1:17" s="52" customFormat="1" ht="21" customHeight="1" x14ac:dyDescent="0.3">
      <c r="B3" s="53" t="s">
        <v>164</v>
      </c>
      <c r="C3" s="53"/>
      <c r="D3" s="54"/>
      <c r="E3" s="55"/>
      <c r="F3" s="56"/>
      <c r="G3" s="56"/>
      <c r="I3" s="56"/>
      <c r="K3" s="56"/>
    </row>
    <row r="4" spans="1:17" s="52" customFormat="1" ht="33" customHeight="1" x14ac:dyDescent="0.3">
      <c r="B4" s="54"/>
      <c r="C4" s="54"/>
      <c r="D4" s="54"/>
      <c r="E4" s="55"/>
      <c r="F4" s="56"/>
      <c r="G4" s="56"/>
      <c r="K4" s="56"/>
    </row>
    <row r="5" spans="1:17" s="49" customFormat="1" ht="22.5" customHeight="1" x14ac:dyDescent="0.3">
      <c r="B5" s="57" t="s">
        <v>165</v>
      </c>
      <c r="C5" s="58"/>
      <c r="D5" s="58"/>
      <c r="E5" s="58"/>
      <c r="F5" s="58"/>
      <c r="G5" s="58"/>
      <c r="I5" s="59" t="s">
        <v>54</v>
      </c>
      <c r="J5" s="60"/>
      <c r="K5" s="61"/>
      <c r="L5" s="56"/>
      <c r="M5" s="52"/>
      <c r="N5" s="52"/>
      <c r="O5" s="52"/>
      <c r="P5" s="52"/>
      <c r="Q5" s="52"/>
    </row>
    <row r="6" spans="1:17" s="49" customFormat="1" ht="25.5" customHeight="1" x14ac:dyDescent="0.3">
      <c r="B6" s="57" t="s">
        <v>166</v>
      </c>
      <c r="C6" s="58"/>
      <c r="D6" s="58"/>
      <c r="E6" s="62"/>
      <c r="F6" s="63"/>
      <c r="G6" s="63"/>
      <c r="I6" s="64"/>
      <c r="J6" s="312" t="s">
        <v>167</v>
      </c>
      <c r="K6" s="312"/>
      <c r="L6" s="56"/>
      <c r="M6" s="52"/>
      <c r="N6" s="52"/>
      <c r="O6" s="52"/>
      <c r="P6" s="52"/>
      <c r="Q6" s="52"/>
    </row>
    <row r="7" spans="1:17" s="49" customFormat="1" ht="24.75" customHeight="1" x14ac:dyDescent="0.3">
      <c r="B7" s="57" t="s">
        <v>168</v>
      </c>
      <c r="C7" s="58"/>
      <c r="D7" s="58"/>
      <c r="E7" s="58"/>
      <c r="F7" s="58"/>
      <c r="I7" s="65"/>
      <c r="J7" s="312" t="s">
        <v>169</v>
      </c>
      <c r="K7" s="312"/>
      <c r="L7" s="56"/>
      <c r="M7" s="52"/>
      <c r="N7" s="52"/>
      <c r="O7" s="52"/>
      <c r="P7" s="52"/>
      <c r="Q7" s="52"/>
    </row>
    <row r="8" spans="1:17" s="49" customFormat="1" ht="21" customHeight="1" thickBot="1" x14ac:dyDescent="0.35">
      <c r="B8" s="66"/>
      <c r="C8" s="66"/>
      <c r="D8" s="67"/>
      <c r="E8" s="67"/>
      <c r="F8" s="67"/>
      <c r="G8" s="68"/>
      <c r="H8" s="66"/>
      <c r="I8" s="68"/>
      <c r="J8" s="67"/>
      <c r="K8" s="67"/>
      <c r="L8" s="56"/>
      <c r="M8" s="52"/>
      <c r="N8" s="52"/>
      <c r="O8" s="52"/>
      <c r="P8" s="52"/>
      <c r="Q8" s="52"/>
    </row>
    <row r="9" spans="1:17" s="49" customFormat="1" ht="16.5" customHeight="1" thickTop="1" x14ac:dyDescent="0.3">
      <c r="B9" s="69"/>
      <c r="C9" s="70"/>
      <c r="D9" s="58"/>
      <c r="E9" s="58"/>
      <c r="F9" s="58"/>
      <c r="G9" s="58"/>
      <c r="H9" s="58"/>
      <c r="I9" s="58"/>
      <c r="J9" s="58"/>
      <c r="K9" s="58"/>
      <c r="L9" s="56"/>
      <c r="M9" s="52"/>
      <c r="N9" s="52"/>
      <c r="O9" s="52"/>
      <c r="P9" s="52"/>
      <c r="Q9" s="52"/>
    </row>
    <row r="10" spans="1:17" s="49" customFormat="1" ht="18" customHeight="1" x14ac:dyDescent="0.25">
      <c r="B10" s="71" t="s">
        <v>170</v>
      </c>
      <c r="C10" s="72"/>
      <c r="E10" s="55"/>
      <c r="F10" s="73"/>
      <c r="G10" s="73"/>
      <c r="H10" s="55"/>
      <c r="J10" s="73"/>
      <c r="K10" s="73"/>
    </row>
    <row r="11" spans="1:17" s="49" customFormat="1" ht="20.25" customHeight="1" x14ac:dyDescent="0.3">
      <c r="B11" s="74"/>
      <c r="C11" s="74"/>
      <c r="D11" s="75"/>
      <c r="E11" s="313" t="s">
        <v>171</v>
      </c>
      <c r="F11" s="313"/>
      <c r="G11" s="313"/>
      <c r="H11" s="313"/>
      <c r="I11" s="313"/>
      <c r="J11" s="313"/>
      <c r="K11" s="76"/>
    </row>
    <row r="12" spans="1:17" s="81" customFormat="1" ht="31.5" customHeight="1" x14ac:dyDescent="0.25">
      <c r="A12" s="77"/>
      <c r="B12" s="78" t="s">
        <v>172</v>
      </c>
      <c r="C12" s="79" t="s">
        <v>173</v>
      </c>
      <c r="D12" s="79" t="s">
        <v>174</v>
      </c>
      <c r="E12" s="80">
        <v>1</v>
      </c>
      <c r="F12" s="80">
        <v>2</v>
      </c>
      <c r="G12" s="80">
        <v>3</v>
      </c>
      <c r="H12" s="80">
        <v>4</v>
      </c>
      <c r="I12" s="80">
        <v>5</v>
      </c>
      <c r="J12" s="80">
        <v>6</v>
      </c>
      <c r="K12" s="80" t="s">
        <v>175</v>
      </c>
    </row>
    <row r="13" spans="1:17" x14ac:dyDescent="0.25">
      <c r="A13" s="82"/>
      <c r="B13" s="83" t="s">
        <v>176</v>
      </c>
      <c r="C13" s="84"/>
      <c r="D13" s="85">
        <v>0</v>
      </c>
      <c r="E13" s="86">
        <v>0</v>
      </c>
      <c r="F13" s="86">
        <v>0</v>
      </c>
      <c r="G13" s="86">
        <v>0</v>
      </c>
      <c r="H13" s="86">
        <v>0</v>
      </c>
      <c r="I13" s="86">
        <v>0</v>
      </c>
      <c r="J13" s="86">
        <v>0</v>
      </c>
      <c r="K13" s="87">
        <f t="shared" ref="K13:K19" si="0">SUM(D13:J13)</f>
        <v>0</v>
      </c>
    </row>
    <row r="14" spans="1:17" x14ac:dyDescent="0.25">
      <c r="A14" s="82"/>
      <c r="B14" s="83" t="s">
        <v>177</v>
      </c>
      <c r="C14" s="84"/>
      <c r="D14" s="85">
        <v>0</v>
      </c>
      <c r="E14" s="85">
        <v>0</v>
      </c>
      <c r="F14" s="85">
        <v>0</v>
      </c>
      <c r="G14" s="85">
        <v>0</v>
      </c>
      <c r="H14" s="85">
        <v>0</v>
      </c>
      <c r="I14" s="85">
        <v>0</v>
      </c>
      <c r="J14" s="85">
        <v>0</v>
      </c>
      <c r="K14" s="87">
        <f t="shared" si="0"/>
        <v>0</v>
      </c>
    </row>
    <row r="15" spans="1:17" x14ac:dyDescent="0.25">
      <c r="A15" s="82"/>
      <c r="B15" s="83" t="s">
        <v>178</v>
      </c>
      <c r="C15" s="84"/>
      <c r="D15" s="85">
        <v>0</v>
      </c>
      <c r="E15" s="85">
        <v>0</v>
      </c>
      <c r="F15" s="85">
        <v>0</v>
      </c>
      <c r="G15" s="85">
        <v>0</v>
      </c>
      <c r="H15" s="85">
        <v>0</v>
      </c>
      <c r="I15" s="85">
        <v>0</v>
      </c>
      <c r="J15" s="85">
        <v>0</v>
      </c>
      <c r="K15" s="87">
        <f t="shared" si="0"/>
        <v>0</v>
      </c>
    </row>
    <row r="16" spans="1:17" x14ac:dyDescent="0.25">
      <c r="A16" s="82"/>
      <c r="B16" s="83" t="s">
        <v>179</v>
      </c>
      <c r="C16" s="84"/>
      <c r="D16" s="85">
        <v>0</v>
      </c>
      <c r="E16" s="85">
        <v>0</v>
      </c>
      <c r="F16" s="85">
        <v>0</v>
      </c>
      <c r="G16" s="85">
        <v>0</v>
      </c>
      <c r="H16" s="85">
        <v>0</v>
      </c>
      <c r="I16" s="85">
        <v>0</v>
      </c>
      <c r="J16" s="85">
        <v>0</v>
      </c>
      <c r="K16" s="87">
        <f t="shared" si="0"/>
        <v>0</v>
      </c>
    </row>
    <row r="17" spans="1:30" x14ac:dyDescent="0.25">
      <c r="A17" s="82"/>
      <c r="B17" s="83" t="s">
        <v>179</v>
      </c>
      <c r="C17" s="84"/>
      <c r="D17" s="85">
        <v>0</v>
      </c>
      <c r="E17" s="85">
        <v>0</v>
      </c>
      <c r="F17" s="85">
        <v>0</v>
      </c>
      <c r="G17" s="85">
        <v>0</v>
      </c>
      <c r="H17" s="85">
        <v>0</v>
      </c>
      <c r="I17" s="85">
        <v>0</v>
      </c>
      <c r="J17" s="85">
        <v>0</v>
      </c>
      <c r="K17" s="87">
        <f t="shared" si="0"/>
        <v>0</v>
      </c>
    </row>
    <row r="18" spans="1:30" x14ac:dyDescent="0.25">
      <c r="A18" s="82"/>
      <c r="B18" s="83" t="s">
        <v>179</v>
      </c>
      <c r="C18" s="84"/>
      <c r="D18" s="85">
        <v>0</v>
      </c>
      <c r="E18" s="85">
        <v>0</v>
      </c>
      <c r="F18" s="85">
        <v>0</v>
      </c>
      <c r="G18" s="85">
        <v>0</v>
      </c>
      <c r="H18" s="85">
        <v>0</v>
      </c>
      <c r="I18" s="85">
        <v>0</v>
      </c>
      <c r="J18" s="85">
        <v>0</v>
      </c>
      <c r="K18" s="87">
        <f t="shared" si="0"/>
        <v>0</v>
      </c>
    </row>
    <row r="19" spans="1:30" s="93" customFormat="1" ht="20.25" customHeight="1" x14ac:dyDescent="0.25">
      <c r="A19" s="89"/>
      <c r="B19" s="314" t="s">
        <v>180</v>
      </c>
      <c r="C19" s="314"/>
      <c r="D19" s="90">
        <f t="shared" ref="D19:J19" si="1">SUM(D13:D18)</f>
        <v>0</v>
      </c>
      <c r="E19" s="90">
        <f t="shared" si="1"/>
        <v>0</v>
      </c>
      <c r="F19" s="90">
        <f t="shared" si="1"/>
        <v>0</v>
      </c>
      <c r="G19" s="90">
        <f t="shared" si="1"/>
        <v>0</v>
      </c>
      <c r="H19" s="90">
        <f t="shared" si="1"/>
        <v>0</v>
      </c>
      <c r="I19" s="90">
        <f t="shared" si="1"/>
        <v>0</v>
      </c>
      <c r="J19" s="90">
        <f t="shared" si="1"/>
        <v>0</v>
      </c>
      <c r="K19" s="91">
        <f t="shared" si="0"/>
        <v>0</v>
      </c>
      <c r="L19" s="92"/>
      <c r="M19" s="92"/>
      <c r="N19" s="92"/>
      <c r="O19" s="92"/>
      <c r="P19" s="92"/>
      <c r="Q19" s="92"/>
      <c r="R19" s="92"/>
      <c r="S19" s="92"/>
      <c r="T19" s="92"/>
      <c r="U19" s="92"/>
      <c r="V19" s="92"/>
      <c r="W19" s="92"/>
      <c r="X19" s="92"/>
      <c r="Y19" s="92"/>
      <c r="Z19" s="92"/>
      <c r="AA19" s="92"/>
      <c r="AB19" s="92"/>
      <c r="AC19" s="92"/>
      <c r="AD19" s="92"/>
    </row>
    <row r="20" spans="1:30" s="49" customFormat="1" ht="30.75" customHeight="1" x14ac:dyDescent="0.25">
      <c r="D20" s="94"/>
      <c r="E20" s="94"/>
      <c r="F20" s="94"/>
      <c r="G20" s="94"/>
      <c r="H20" s="94"/>
      <c r="I20" s="94"/>
      <c r="J20" s="94"/>
      <c r="K20" s="95"/>
    </row>
    <row r="21" spans="1:30" s="49" customFormat="1" ht="18.75" customHeight="1" x14ac:dyDescent="0.25">
      <c r="B21" s="96"/>
      <c r="C21" s="96"/>
      <c r="D21" s="97"/>
      <c r="E21" s="313" t="s">
        <v>171</v>
      </c>
      <c r="F21" s="313"/>
      <c r="G21" s="313"/>
      <c r="H21" s="313"/>
      <c r="I21" s="313"/>
      <c r="J21" s="313"/>
      <c r="K21" s="98"/>
    </row>
    <row r="22" spans="1:30" s="49" customFormat="1" ht="21.75" customHeight="1" x14ac:dyDescent="0.25">
      <c r="B22" s="78" t="s">
        <v>181</v>
      </c>
      <c r="C22" s="79" t="s">
        <v>173</v>
      </c>
      <c r="D22" s="79" t="s">
        <v>174</v>
      </c>
      <c r="E22" s="80">
        <v>1</v>
      </c>
      <c r="F22" s="80">
        <v>2</v>
      </c>
      <c r="G22" s="80">
        <v>3</v>
      </c>
      <c r="H22" s="80">
        <v>4</v>
      </c>
      <c r="I22" s="80">
        <v>5</v>
      </c>
      <c r="J22" s="80">
        <v>6</v>
      </c>
      <c r="K22" s="80" t="s">
        <v>175</v>
      </c>
    </row>
    <row r="23" spans="1:30" x14ac:dyDescent="0.25">
      <c r="B23" s="99" t="s">
        <v>182</v>
      </c>
      <c r="C23" s="57"/>
      <c r="D23" s="100">
        <v>0</v>
      </c>
      <c r="E23" s="86">
        <v>0</v>
      </c>
      <c r="F23" s="86">
        <v>0</v>
      </c>
      <c r="G23" s="86">
        <v>0</v>
      </c>
      <c r="H23" s="86">
        <v>0</v>
      </c>
      <c r="I23" s="86">
        <v>0</v>
      </c>
      <c r="J23" s="86">
        <v>0</v>
      </c>
      <c r="K23" s="87">
        <f t="shared" ref="K23:K43" si="2">SUM(D23:J23)</f>
        <v>0</v>
      </c>
    </row>
    <row r="24" spans="1:30" ht="13.5" customHeight="1" x14ac:dyDescent="0.25">
      <c r="B24" s="99" t="s">
        <v>183</v>
      </c>
      <c r="C24" s="57"/>
      <c r="D24" s="100">
        <v>0</v>
      </c>
      <c r="E24" s="86">
        <v>0</v>
      </c>
      <c r="F24" s="86">
        <v>0</v>
      </c>
      <c r="G24" s="86">
        <v>0</v>
      </c>
      <c r="H24" s="86">
        <v>0</v>
      </c>
      <c r="I24" s="86">
        <v>0</v>
      </c>
      <c r="J24" s="86">
        <v>0</v>
      </c>
      <c r="K24" s="87">
        <f t="shared" si="2"/>
        <v>0</v>
      </c>
    </row>
    <row r="25" spans="1:30" ht="14.25" customHeight="1" x14ac:dyDescent="0.25">
      <c r="B25" s="99" t="s">
        <v>184</v>
      </c>
      <c r="C25" s="57"/>
      <c r="D25" s="100">
        <v>0</v>
      </c>
      <c r="E25" s="86">
        <v>0</v>
      </c>
      <c r="F25" s="86">
        <v>0</v>
      </c>
      <c r="G25" s="86">
        <v>0</v>
      </c>
      <c r="H25" s="86">
        <v>0</v>
      </c>
      <c r="I25" s="86">
        <v>0</v>
      </c>
      <c r="J25" s="86">
        <v>0</v>
      </c>
      <c r="K25" s="87">
        <f t="shared" si="2"/>
        <v>0</v>
      </c>
    </row>
    <row r="26" spans="1:30" ht="14.25" customHeight="1" x14ac:dyDescent="0.25">
      <c r="B26" s="99" t="s">
        <v>185</v>
      </c>
      <c r="C26" s="57"/>
      <c r="D26" s="100">
        <v>0</v>
      </c>
      <c r="E26" s="86">
        <v>0</v>
      </c>
      <c r="F26" s="86">
        <v>0</v>
      </c>
      <c r="G26" s="86">
        <v>0</v>
      </c>
      <c r="H26" s="86">
        <v>0</v>
      </c>
      <c r="I26" s="86">
        <v>0</v>
      </c>
      <c r="J26" s="86">
        <v>0</v>
      </c>
      <c r="K26" s="87">
        <f t="shared" si="2"/>
        <v>0</v>
      </c>
    </row>
    <row r="27" spans="1:30" x14ac:dyDescent="0.25">
      <c r="B27" s="99" t="s">
        <v>186</v>
      </c>
      <c r="C27" s="57"/>
      <c r="D27" s="100">
        <v>0</v>
      </c>
      <c r="E27" s="86">
        <v>0</v>
      </c>
      <c r="F27" s="86">
        <v>0</v>
      </c>
      <c r="G27" s="86">
        <v>0</v>
      </c>
      <c r="H27" s="86">
        <v>0</v>
      </c>
      <c r="I27" s="86">
        <v>0</v>
      </c>
      <c r="J27" s="86">
        <v>0</v>
      </c>
      <c r="K27" s="87">
        <f t="shared" si="2"/>
        <v>0</v>
      </c>
    </row>
    <row r="28" spans="1:30" x14ac:dyDescent="0.25">
      <c r="B28" s="99" t="s">
        <v>187</v>
      </c>
      <c r="C28" s="57"/>
      <c r="D28" s="100">
        <v>0</v>
      </c>
      <c r="E28" s="86">
        <v>0</v>
      </c>
      <c r="F28" s="86">
        <v>0</v>
      </c>
      <c r="G28" s="86">
        <v>0</v>
      </c>
      <c r="H28" s="86">
        <v>0</v>
      </c>
      <c r="I28" s="86">
        <v>0</v>
      </c>
      <c r="J28" s="86">
        <v>0</v>
      </c>
      <c r="K28" s="87">
        <f t="shared" si="2"/>
        <v>0</v>
      </c>
    </row>
    <row r="29" spans="1:30" x14ac:dyDescent="0.25">
      <c r="B29" s="99" t="s">
        <v>188</v>
      </c>
      <c r="C29" s="57"/>
      <c r="D29" s="100">
        <v>0</v>
      </c>
      <c r="E29" s="86">
        <v>0</v>
      </c>
      <c r="F29" s="86">
        <v>0</v>
      </c>
      <c r="G29" s="86">
        <v>0</v>
      </c>
      <c r="H29" s="86">
        <v>0</v>
      </c>
      <c r="I29" s="86">
        <v>0</v>
      </c>
      <c r="J29" s="86">
        <v>0</v>
      </c>
      <c r="K29" s="87">
        <f t="shared" si="2"/>
        <v>0</v>
      </c>
    </row>
    <row r="30" spans="1:30" x14ac:dyDescent="0.25">
      <c r="B30" s="99" t="s">
        <v>189</v>
      </c>
      <c r="C30" s="57"/>
      <c r="D30" s="100">
        <v>0</v>
      </c>
      <c r="E30" s="86">
        <v>0</v>
      </c>
      <c r="F30" s="86">
        <v>0</v>
      </c>
      <c r="G30" s="86">
        <v>0</v>
      </c>
      <c r="H30" s="86">
        <v>0</v>
      </c>
      <c r="I30" s="86">
        <v>0</v>
      </c>
      <c r="J30" s="86">
        <v>0</v>
      </c>
      <c r="K30" s="87">
        <f t="shared" si="2"/>
        <v>0</v>
      </c>
    </row>
    <row r="31" spans="1:30" x14ac:dyDescent="0.25">
      <c r="B31" s="99" t="s">
        <v>190</v>
      </c>
      <c r="C31" s="57"/>
      <c r="D31" s="100">
        <v>0</v>
      </c>
      <c r="E31" s="86">
        <v>0</v>
      </c>
      <c r="F31" s="86">
        <v>0</v>
      </c>
      <c r="G31" s="86">
        <v>0</v>
      </c>
      <c r="H31" s="86">
        <v>0</v>
      </c>
      <c r="I31" s="86">
        <v>0</v>
      </c>
      <c r="J31" s="86">
        <v>0</v>
      </c>
      <c r="K31" s="87">
        <f t="shared" si="2"/>
        <v>0</v>
      </c>
    </row>
    <row r="32" spans="1:30" x14ac:dyDescent="0.25">
      <c r="B32" s="99" t="s">
        <v>191</v>
      </c>
      <c r="C32" s="57"/>
      <c r="D32" s="100">
        <v>0</v>
      </c>
      <c r="E32" s="86">
        <v>0</v>
      </c>
      <c r="F32" s="86">
        <v>0</v>
      </c>
      <c r="G32" s="86">
        <v>0</v>
      </c>
      <c r="H32" s="86">
        <v>0</v>
      </c>
      <c r="I32" s="86">
        <v>0</v>
      </c>
      <c r="J32" s="86">
        <v>0</v>
      </c>
      <c r="K32" s="87">
        <f t="shared" si="2"/>
        <v>0</v>
      </c>
    </row>
    <row r="33" spans="1:30" x14ac:dyDescent="0.25">
      <c r="B33" s="99" t="s">
        <v>192</v>
      </c>
      <c r="C33" s="57"/>
      <c r="D33" s="100">
        <v>0</v>
      </c>
      <c r="E33" s="86">
        <v>0</v>
      </c>
      <c r="F33" s="86">
        <v>0</v>
      </c>
      <c r="G33" s="86">
        <v>0</v>
      </c>
      <c r="H33" s="86">
        <v>0</v>
      </c>
      <c r="I33" s="86">
        <v>0</v>
      </c>
      <c r="J33" s="86">
        <v>0</v>
      </c>
      <c r="K33" s="87">
        <f t="shared" si="2"/>
        <v>0</v>
      </c>
    </row>
    <row r="34" spans="1:30" x14ac:dyDescent="0.25">
      <c r="B34" s="99" t="s">
        <v>193</v>
      </c>
      <c r="C34" s="57"/>
      <c r="D34" s="100">
        <v>0</v>
      </c>
      <c r="E34" s="86">
        <v>0</v>
      </c>
      <c r="F34" s="86">
        <v>0</v>
      </c>
      <c r="G34" s="86">
        <v>0</v>
      </c>
      <c r="H34" s="86">
        <v>0</v>
      </c>
      <c r="I34" s="86">
        <v>0</v>
      </c>
      <c r="J34" s="86">
        <v>0</v>
      </c>
      <c r="K34" s="87">
        <f t="shared" si="2"/>
        <v>0</v>
      </c>
    </row>
    <row r="35" spans="1:30" x14ac:dyDescent="0.25">
      <c r="B35" s="83" t="s">
        <v>194</v>
      </c>
      <c r="C35" s="57"/>
      <c r="D35" s="100" t="s">
        <v>195</v>
      </c>
      <c r="E35" s="86">
        <v>0</v>
      </c>
      <c r="F35" s="86">
        <v>0</v>
      </c>
      <c r="G35" s="86">
        <v>0</v>
      </c>
      <c r="H35" s="86">
        <v>0</v>
      </c>
      <c r="I35" s="86">
        <v>0</v>
      </c>
      <c r="J35" s="86">
        <v>0</v>
      </c>
      <c r="K35" s="87">
        <f t="shared" si="2"/>
        <v>0</v>
      </c>
    </row>
    <row r="36" spans="1:30" x14ac:dyDescent="0.25">
      <c r="B36" s="99" t="s">
        <v>196</v>
      </c>
      <c r="C36" s="57"/>
      <c r="D36" s="100">
        <v>0</v>
      </c>
      <c r="E36" s="86">
        <v>0</v>
      </c>
      <c r="F36" s="86">
        <v>0</v>
      </c>
      <c r="G36" s="86">
        <v>0</v>
      </c>
      <c r="H36" s="86">
        <v>0</v>
      </c>
      <c r="I36" s="86">
        <v>0</v>
      </c>
      <c r="J36" s="86">
        <v>0</v>
      </c>
      <c r="K36" s="87">
        <f t="shared" si="2"/>
        <v>0</v>
      </c>
    </row>
    <row r="37" spans="1:30" x14ac:dyDescent="0.25">
      <c r="B37" s="83" t="s">
        <v>197</v>
      </c>
      <c r="C37" s="57"/>
      <c r="D37" s="101" t="s">
        <v>195</v>
      </c>
      <c r="E37" s="86">
        <v>0</v>
      </c>
      <c r="F37" s="102">
        <f>E37</f>
        <v>0</v>
      </c>
      <c r="G37" s="102">
        <f>E37</f>
        <v>0</v>
      </c>
      <c r="H37" s="102">
        <f>E37</f>
        <v>0</v>
      </c>
      <c r="I37" s="102">
        <f>E37</f>
        <v>0</v>
      </c>
      <c r="J37" s="102">
        <f>E37</f>
        <v>0</v>
      </c>
      <c r="K37" s="87">
        <f t="shared" si="2"/>
        <v>0</v>
      </c>
    </row>
    <row r="38" spans="1:30" x14ac:dyDescent="0.25">
      <c r="B38" s="83" t="s">
        <v>179</v>
      </c>
      <c r="C38" s="57"/>
      <c r="D38" s="100">
        <v>0</v>
      </c>
      <c r="E38" s="86">
        <v>0</v>
      </c>
      <c r="F38" s="86">
        <v>0</v>
      </c>
      <c r="G38" s="86">
        <v>0</v>
      </c>
      <c r="H38" s="86">
        <v>0</v>
      </c>
      <c r="I38" s="86">
        <v>0</v>
      </c>
      <c r="J38" s="86">
        <v>0</v>
      </c>
      <c r="K38" s="87">
        <f t="shared" si="2"/>
        <v>0</v>
      </c>
    </row>
    <row r="39" spans="1:30" x14ac:dyDescent="0.25">
      <c r="B39" s="83" t="s">
        <v>179</v>
      </c>
      <c r="C39" s="57"/>
      <c r="D39" s="100">
        <v>0</v>
      </c>
      <c r="E39" s="86">
        <v>0</v>
      </c>
      <c r="F39" s="86">
        <v>0</v>
      </c>
      <c r="G39" s="86">
        <v>0</v>
      </c>
      <c r="H39" s="86">
        <v>0</v>
      </c>
      <c r="I39" s="86">
        <v>0</v>
      </c>
      <c r="J39" s="86">
        <v>0</v>
      </c>
      <c r="K39" s="87">
        <f t="shared" si="2"/>
        <v>0</v>
      </c>
    </row>
    <row r="40" spans="1:30" x14ac:dyDescent="0.25">
      <c r="B40" s="83" t="s">
        <v>179</v>
      </c>
      <c r="C40" s="57"/>
      <c r="D40" s="100">
        <v>0</v>
      </c>
      <c r="E40" s="86">
        <v>0</v>
      </c>
      <c r="F40" s="86">
        <v>0</v>
      </c>
      <c r="G40" s="86">
        <v>0</v>
      </c>
      <c r="H40" s="86">
        <v>0</v>
      </c>
      <c r="I40" s="86">
        <v>0</v>
      </c>
      <c r="J40" s="86">
        <v>0</v>
      </c>
      <c r="K40" s="87">
        <f t="shared" si="2"/>
        <v>0</v>
      </c>
    </row>
    <row r="41" spans="1:30" x14ac:dyDescent="0.25">
      <c r="B41" s="83" t="s">
        <v>179</v>
      </c>
      <c r="C41" s="57"/>
      <c r="D41" s="100">
        <v>0</v>
      </c>
      <c r="E41" s="86">
        <v>0</v>
      </c>
      <c r="F41" s="86">
        <v>0</v>
      </c>
      <c r="G41" s="86">
        <v>0</v>
      </c>
      <c r="H41" s="86">
        <v>0</v>
      </c>
      <c r="I41" s="86">
        <v>0</v>
      </c>
      <c r="J41" s="86">
        <v>0</v>
      </c>
      <c r="K41" s="87">
        <f t="shared" si="2"/>
        <v>0</v>
      </c>
    </row>
    <row r="42" spans="1:30" x14ac:dyDescent="0.25">
      <c r="B42" s="83" t="s">
        <v>179</v>
      </c>
      <c r="C42" s="57"/>
      <c r="D42" s="100">
        <v>0</v>
      </c>
      <c r="E42" s="86">
        <v>0</v>
      </c>
      <c r="F42" s="86">
        <v>0</v>
      </c>
      <c r="G42" s="86">
        <v>0</v>
      </c>
      <c r="H42" s="86">
        <v>0</v>
      </c>
      <c r="I42" s="86">
        <v>0</v>
      </c>
      <c r="J42" s="86">
        <v>0</v>
      </c>
      <c r="K42" s="87">
        <f t="shared" si="2"/>
        <v>0</v>
      </c>
    </row>
    <row r="43" spans="1:30" s="103" customFormat="1" ht="18.75" customHeight="1" x14ac:dyDescent="0.25">
      <c r="A43" s="81"/>
      <c r="B43" s="315" t="s">
        <v>198</v>
      </c>
      <c r="C43" s="315"/>
      <c r="D43" s="91">
        <f t="shared" ref="D43:J43" si="3">SUM(D23:D42)</f>
        <v>0</v>
      </c>
      <c r="E43" s="91">
        <f t="shared" si="3"/>
        <v>0</v>
      </c>
      <c r="F43" s="91">
        <f t="shared" si="3"/>
        <v>0</v>
      </c>
      <c r="G43" s="91">
        <f t="shared" si="3"/>
        <v>0</v>
      </c>
      <c r="H43" s="91">
        <f t="shared" si="3"/>
        <v>0</v>
      </c>
      <c r="I43" s="91">
        <f t="shared" si="3"/>
        <v>0</v>
      </c>
      <c r="J43" s="91">
        <f t="shared" si="3"/>
        <v>0</v>
      </c>
      <c r="K43" s="91">
        <f t="shared" si="2"/>
        <v>0</v>
      </c>
      <c r="L43" s="81"/>
      <c r="M43" s="81"/>
      <c r="N43" s="81"/>
      <c r="O43" s="81"/>
      <c r="P43" s="81"/>
      <c r="Q43" s="81"/>
      <c r="R43" s="81"/>
      <c r="S43" s="81"/>
      <c r="T43" s="81"/>
      <c r="U43" s="81"/>
      <c r="V43" s="81"/>
      <c r="W43" s="81"/>
      <c r="X43" s="81"/>
      <c r="Y43" s="81"/>
      <c r="Z43" s="81"/>
      <c r="AA43" s="81"/>
      <c r="AB43" s="81"/>
      <c r="AC43" s="81"/>
      <c r="AD43" s="81"/>
    </row>
    <row r="44" spans="1:30" s="49" customFormat="1" ht="20.25" customHeight="1" x14ac:dyDescent="0.25">
      <c r="D44" s="104"/>
      <c r="E44" s="104"/>
      <c r="F44" s="104"/>
      <c r="G44" s="104"/>
      <c r="H44" s="104"/>
      <c r="I44" s="104"/>
      <c r="J44" s="104"/>
      <c r="K44" s="105"/>
    </row>
    <row r="45" spans="1:30" s="93" customFormat="1" ht="31.5" customHeight="1" x14ac:dyDescent="0.25">
      <c r="A45" s="92"/>
      <c r="C45" s="106" t="s">
        <v>199</v>
      </c>
      <c r="D45" s="91">
        <f t="shared" ref="D45:K45" si="4">D19-D43</f>
        <v>0</v>
      </c>
      <c r="E45" s="91">
        <f t="shared" si="4"/>
        <v>0</v>
      </c>
      <c r="F45" s="91">
        <f t="shared" si="4"/>
        <v>0</v>
      </c>
      <c r="G45" s="91">
        <f t="shared" si="4"/>
        <v>0</v>
      </c>
      <c r="H45" s="91">
        <f t="shared" si="4"/>
        <v>0</v>
      </c>
      <c r="I45" s="91">
        <f t="shared" si="4"/>
        <v>0</v>
      </c>
      <c r="J45" s="91">
        <f t="shared" si="4"/>
        <v>0</v>
      </c>
      <c r="K45" s="91">
        <f t="shared" si="4"/>
        <v>0</v>
      </c>
      <c r="L45" s="92"/>
      <c r="M45" s="92"/>
      <c r="N45" s="92"/>
      <c r="O45" s="92"/>
      <c r="P45" s="92"/>
      <c r="Q45" s="92"/>
      <c r="R45" s="92"/>
      <c r="S45" s="92"/>
      <c r="T45" s="92"/>
      <c r="U45" s="92"/>
      <c r="V45" s="92"/>
      <c r="W45" s="92"/>
      <c r="X45" s="92"/>
      <c r="Y45" s="92"/>
      <c r="Z45" s="92"/>
      <c r="AA45" s="92"/>
      <c r="AB45" s="92"/>
      <c r="AC45" s="92"/>
      <c r="AD45" s="92"/>
    </row>
    <row r="46" spans="1:30" s="49" customFormat="1" ht="21" customHeight="1" x14ac:dyDescent="0.25">
      <c r="C46" s="107"/>
      <c r="D46" s="108"/>
      <c r="E46" s="108"/>
      <c r="F46" s="108"/>
      <c r="G46" s="108"/>
      <c r="H46" s="108"/>
      <c r="I46" s="108"/>
      <c r="J46" s="108"/>
      <c r="K46" s="108"/>
    </row>
    <row r="47" spans="1:30" ht="27.6" x14ac:dyDescent="0.25">
      <c r="C47" s="109" t="s">
        <v>200</v>
      </c>
      <c r="D47" s="110">
        <v>0</v>
      </c>
      <c r="E47" s="91">
        <f t="shared" ref="E47:K47" si="5">D49</f>
        <v>0</v>
      </c>
      <c r="F47" s="91">
        <f t="shared" si="5"/>
        <v>0</v>
      </c>
      <c r="G47" s="91">
        <f t="shared" si="5"/>
        <v>0</v>
      </c>
      <c r="H47" s="91">
        <f t="shared" si="5"/>
        <v>0</v>
      </c>
      <c r="I47" s="91">
        <f t="shared" si="5"/>
        <v>0</v>
      </c>
      <c r="J47" s="91">
        <f t="shared" si="5"/>
        <v>0</v>
      </c>
      <c r="K47" s="91">
        <f t="shared" si="5"/>
        <v>0</v>
      </c>
    </row>
    <row r="48" spans="1:30" s="49" customFormat="1" x14ac:dyDescent="0.25">
      <c r="B48" s="111"/>
      <c r="C48" s="112"/>
      <c r="D48" s="108"/>
      <c r="E48" s="108"/>
      <c r="F48" s="108"/>
      <c r="G48" s="108"/>
      <c r="H48" s="108"/>
      <c r="I48" s="108"/>
      <c r="J48" s="108"/>
      <c r="K48" s="108"/>
    </row>
    <row r="49" spans="2:11" ht="30.75" customHeight="1" x14ac:dyDescent="0.25">
      <c r="C49" s="109" t="s">
        <v>201</v>
      </c>
      <c r="D49" s="91">
        <f t="shared" ref="D49:J49" si="6">D45+D47</f>
        <v>0</v>
      </c>
      <c r="E49" s="91">
        <f t="shared" si="6"/>
        <v>0</v>
      </c>
      <c r="F49" s="91">
        <f t="shared" si="6"/>
        <v>0</v>
      </c>
      <c r="G49" s="91">
        <f t="shared" si="6"/>
        <v>0</v>
      </c>
      <c r="H49" s="91">
        <f t="shared" si="6"/>
        <v>0</v>
      </c>
      <c r="I49" s="91">
        <f t="shared" si="6"/>
        <v>0</v>
      </c>
      <c r="J49" s="91">
        <f t="shared" si="6"/>
        <v>0</v>
      </c>
      <c r="K49" s="91">
        <f>K47</f>
        <v>0</v>
      </c>
    </row>
    <row r="50" spans="2:11" s="49" customFormat="1" x14ac:dyDescent="0.25"/>
    <row r="51" spans="2:11" s="49" customFormat="1" x14ac:dyDescent="0.25"/>
    <row r="52" spans="2:11" s="49" customFormat="1" ht="17.399999999999999" x14ac:dyDescent="0.25">
      <c r="B52" s="309" t="s">
        <v>202</v>
      </c>
      <c r="C52" s="309"/>
      <c r="D52" s="309"/>
      <c r="E52" s="309"/>
      <c r="F52" s="309"/>
      <c r="G52" s="309"/>
      <c r="H52" s="309"/>
      <c r="I52" s="309"/>
      <c r="J52" s="309"/>
      <c r="K52" s="309"/>
    </row>
    <row r="53" spans="2:11" ht="18" customHeight="1" x14ac:dyDescent="0.25">
      <c r="B53" s="310" t="s">
        <v>203</v>
      </c>
      <c r="C53" s="310"/>
      <c r="D53" s="310"/>
      <c r="E53" s="310"/>
      <c r="F53" s="310"/>
      <c r="G53" s="310"/>
      <c r="H53" s="310"/>
      <c r="I53" s="310"/>
      <c r="J53" s="310"/>
      <c r="K53" s="310"/>
    </row>
    <row r="54" spans="2:11" ht="14.25" customHeight="1" x14ac:dyDescent="0.25">
      <c r="B54" s="311"/>
      <c r="C54" s="311"/>
      <c r="D54" s="311"/>
      <c r="E54" s="311"/>
      <c r="F54" s="311"/>
      <c r="G54" s="311"/>
      <c r="H54" s="311"/>
      <c r="I54" s="311"/>
      <c r="J54" s="311"/>
      <c r="K54" s="311"/>
    </row>
    <row r="55" spans="2:11" ht="153" customHeight="1" x14ac:dyDescent="0.25">
      <c r="B55" s="311"/>
      <c r="C55" s="311"/>
      <c r="D55" s="311"/>
      <c r="E55" s="311"/>
      <c r="F55" s="311"/>
      <c r="G55" s="311"/>
      <c r="H55" s="311"/>
      <c r="I55" s="311"/>
      <c r="J55" s="311"/>
      <c r="K55" s="311"/>
    </row>
    <row r="56" spans="2:11" x14ac:dyDescent="0.25">
      <c r="B56" s="49"/>
      <c r="C56" s="49"/>
      <c r="D56" s="49"/>
      <c r="E56" s="49"/>
      <c r="F56" s="49"/>
      <c r="G56" s="49"/>
      <c r="H56" s="49"/>
      <c r="I56" s="49"/>
      <c r="J56" s="49"/>
      <c r="K56" s="49"/>
    </row>
    <row r="57" spans="2:11" x14ac:dyDescent="0.25">
      <c r="B57" s="49"/>
      <c r="C57" s="49"/>
      <c r="D57" s="49"/>
      <c r="E57" s="49"/>
      <c r="F57" s="49"/>
      <c r="G57" s="49"/>
      <c r="H57" s="49"/>
      <c r="I57" s="49"/>
      <c r="J57" s="49"/>
      <c r="K57" s="49"/>
    </row>
    <row r="58" spans="2:11" x14ac:dyDescent="0.25">
      <c r="B58" s="49"/>
      <c r="C58" s="49"/>
      <c r="D58" s="49"/>
      <c r="E58" s="49"/>
      <c r="F58" s="49"/>
      <c r="G58" s="49"/>
      <c r="H58" s="49"/>
      <c r="I58" s="49"/>
      <c r="J58" s="49"/>
      <c r="K58" s="49"/>
    </row>
    <row r="59" spans="2:11" x14ac:dyDescent="0.25">
      <c r="B59" s="49"/>
      <c r="C59" s="49"/>
      <c r="D59" s="49"/>
      <c r="E59" s="49"/>
      <c r="F59" s="49"/>
      <c r="G59" s="49"/>
      <c r="H59" s="49"/>
      <c r="I59" s="49"/>
      <c r="J59" s="49"/>
      <c r="K59" s="49"/>
    </row>
    <row r="60" spans="2:11" x14ac:dyDescent="0.25">
      <c r="B60" s="49"/>
      <c r="C60" s="49"/>
      <c r="D60" s="49"/>
      <c r="E60" s="49"/>
      <c r="F60" s="49"/>
      <c r="G60" s="49"/>
      <c r="H60" s="49"/>
      <c r="I60" s="49"/>
      <c r="J60" s="49"/>
      <c r="K60" s="49"/>
    </row>
    <row r="61" spans="2:11" x14ac:dyDescent="0.25">
      <c r="B61" s="49"/>
      <c r="C61" s="49"/>
      <c r="D61" s="49"/>
      <c r="E61" s="49"/>
      <c r="F61" s="49"/>
      <c r="G61" s="49"/>
      <c r="H61" s="49"/>
      <c r="I61" s="49"/>
      <c r="J61" s="49"/>
      <c r="K61" s="49"/>
    </row>
    <row r="62" spans="2:11" x14ac:dyDescent="0.25">
      <c r="B62" s="49"/>
      <c r="C62" s="49"/>
      <c r="D62" s="49"/>
      <c r="E62" s="49"/>
      <c r="F62" s="49"/>
      <c r="G62" s="49"/>
      <c r="H62" s="49"/>
      <c r="I62" s="49"/>
      <c r="J62" s="49"/>
      <c r="K62" s="49"/>
    </row>
    <row r="63" spans="2:11" x14ac:dyDescent="0.25">
      <c r="B63" s="49"/>
      <c r="C63" s="49"/>
      <c r="D63" s="49"/>
      <c r="E63" s="49"/>
      <c r="F63" s="49"/>
      <c r="G63" s="49"/>
      <c r="H63" s="49"/>
      <c r="I63" s="49"/>
      <c r="J63" s="49"/>
      <c r="K63" s="49"/>
    </row>
    <row r="64" spans="2:11" x14ac:dyDescent="0.25">
      <c r="B64" s="49"/>
      <c r="C64" s="49"/>
      <c r="D64" s="49"/>
      <c r="E64" s="49"/>
      <c r="F64" s="49"/>
      <c r="G64" s="49"/>
      <c r="H64" s="49"/>
      <c r="I64" s="49"/>
      <c r="J64" s="49"/>
      <c r="K64" s="49"/>
    </row>
    <row r="65" spans="2:11" x14ac:dyDescent="0.25">
      <c r="B65" s="49"/>
      <c r="C65" s="49"/>
      <c r="D65" s="49"/>
      <c r="E65" s="49"/>
      <c r="F65" s="49"/>
      <c r="G65" s="49"/>
      <c r="H65" s="49"/>
      <c r="I65" s="49"/>
      <c r="J65" s="49"/>
      <c r="K65" s="49"/>
    </row>
    <row r="66" spans="2:11" x14ac:dyDescent="0.25">
      <c r="B66" s="49"/>
      <c r="C66" s="49"/>
      <c r="D66" s="49"/>
      <c r="E66" s="49"/>
      <c r="F66" s="49"/>
      <c r="G66" s="49"/>
      <c r="H66" s="49"/>
      <c r="I66" s="49"/>
      <c r="J66" s="49"/>
      <c r="K66" s="49"/>
    </row>
  </sheetData>
  <mergeCells count="9">
    <mergeCell ref="B52:K52"/>
    <mergeCell ref="B53:K53"/>
    <mergeCell ref="B54:K55"/>
    <mergeCell ref="J6:K6"/>
    <mergeCell ref="J7:K7"/>
    <mergeCell ref="E11:J11"/>
    <mergeCell ref="B19:C19"/>
    <mergeCell ref="E21:J21"/>
    <mergeCell ref="B43:C43"/>
  </mergeCells>
  <conditionalFormatting sqref="E13:J13">
    <cfRule type="cellIs" dxfId="1" priority="2" stopIfTrue="1" operator="lessThan">
      <formula>0</formula>
    </cfRule>
  </conditionalFormatting>
  <conditionalFormatting sqref="E23:J42">
    <cfRule type="cellIs" dxfId="0" priority="1" stopIfTrue="1" operator="lessThan">
      <formula>0</formula>
    </cfRule>
  </conditionalFormatting>
  <printOptions horizontalCentered="1"/>
  <pageMargins left="0.70866141732283472" right="0.70866141732283472" top="0.74803149606299213" bottom="0.74803149606299213" header="0.31496062992125984" footer="0.31496062992125984"/>
  <pageSetup paperSize="9" scale="45"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pageSetUpPr fitToPage="1"/>
  </sheetPr>
  <dimension ref="A1:Q63"/>
  <sheetViews>
    <sheetView showGridLines="0" zoomScale="80" zoomScaleNormal="80" zoomScaleSheetLayoutView="100" zoomScalePageLayoutView="50" workbookViewId="0">
      <selection activeCell="C63" sqref="C63:N63"/>
    </sheetView>
  </sheetViews>
  <sheetFormatPr defaultColWidth="8.69921875" defaultRowHeight="13.8" x14ac:dyDescent="0.25"/>
  <cols>
    <col min="1" max="1" width="4.69921875" style="8" customWidth="1"/>
    <col min="2" max="2" width="4" style="9" customWidth="1"/>
    <col min="3" max="3" width="4.19921875" style="8" customWidth="1"/>
    <col min="4" max="12" width="8.69921875" style="8"/>
    <col min="13" max="13" width="33" style="8" customWidth="1"/>
    <col min="14" max="14" width="39" style="8" customWidth="1"/>
    <col min="15" max="15" width="5" style="8" customWidth="1"/>
    <col min="16" max="16384" width="8.69921875" style="8"/>
  </cols>
  <sheetData>
    <row r="1" spans="1:17" ht="14.4" thickBot="1" x14ac:dyDescent="0.3">
      <c r="A1" s="5"/>
      <c r="B1" s="6"/>
      <c r="C1" s="7"/>
      <c r="D1" s="7"/>
      <c r="E1" s="7"/>
      <c r="F1" s="7"/>
      <c r="G1" s="7"/>
      <c r="H1" s="7"/>
      <c r="I1" s="7"/>
      <c r="J1" s="7"/>
      <c r="K1" s="7"/>
      <c r="L1" s="7"/>
      <c r="M1" s="7"/>
      <c r="N1" s="7"/>
      <c r="O1" s="5"/>
    </row>
    <row r="2" spans="1:17" ht="14.4" thickTop="1" x14ac:dyDescent="0.25">
      <c r="A2" s="5"/>
      <c r="B2" s="10"/>
      <c r="C2" s="5"/>
      <c r="D2" s="5"/>
      <c r="E2" s="5"/>
      <c r="F2" s="5"/>
      <c r="G2" s="5"/>
      <c r="H2" s="5"/>
      <c r="I2" s="5"/>
      <c r="J2" s="5"/>
      <c r="K2" s="5"/>
      <c r="L2" s="5"/>
      <c r="M2" s="5"/>
      <c r="N2" s="5"/>
      <c r="O2" s="5"/>
    </row>
    <row r="3" spans="1:17" ht="17.399999999999999" x14ac:dyDescent="0.25">
      <c r="A3" s="5"/>
      <c r="B3" s="10"/>
      <c r="C3" s="5"/>
      <c r="D3" s="42" t="s">
        <v>204</v>
      </c>
      <c r="E3" s="316" t="e">
        <f>IF(ISBLANK(ПОРАДА!#REF!),"",ПОРАДА!#REF!)</f>
        <v>#REF!</v>
      </c>
      <c r="F3" s="317"/>
      <c r="G3" s="317"/>
      <c r="H3" s="317"/>
      <c r="I3" s="317"/>
      <c r="J3" s="317"/>
      <c r="K3" s="317"/>
      <c r="L3" s="317"/>
      <c r="M3" s="5"/>
      <c r="N3" s="5"/>
      <c r="O3" s="5"/>
    </row>
    <row r="4" spans="1:17" ht="17.399999999999999" x14ac:dyDescent="0.25">
      <c r="A4" s="5"/>
      <c r="B4" s="10"/>
      <c r="C4" s="5"/>
      <c r="D4" s="42" t="s">
        <v>205</v>
      </c>
      <c r="E4" s="316" t="e">
        <f>IF(ISBLANK(ПОРАДА!#REF!),"",ПОРАДА!#REF!)</f>
        <v>#REF!</v>
      </c>
      <c r="F4" s="317"/>
      <c r="G4" s="317"/>
      <c r="H4" s="317"/>
      <c r="I4" s="317"/>
      <c r="J4" s="317"/>
      <c r="K4" s="317"/>
      <c r="L4" s="317"/>
      <c r="M4" s="5"/>
      <c r="N4" s="5"/>
      <c r="O4" s="5"/>
    </row>
    <row r="5" spans="1:17" ht="17.399999999999999" x14ac:dyDescent="0.25">
      <c r="A5" s="5"/>
      <c r="B5" s="10"/>
      <c r="C5" s="5"/>
      <c r="D5" s="42" t="s">
        <v>206</v>
      </c>
      <c r="E5" s="316" t="e">
        <f>IF(ISBLANK(ПОРАДА!#REF!),"",ПОРАДА!#REF!)</f>
        <v>#REF!</v>
      </c>
      <c r="F5" s="317"/>
      <c r="G5" s="317"/>
      <c r="H5" s="317"/>
      <c r="I5" s="317"/>
      <c r="J5" s="317"/>
      <c r="K5" s="317"/>
      <c r="L5" s="317"/>
      <c r="M5" s="5"/>
      <c r="N5" s="5"/>
      <c r="O5" s="5"/>
    </row>
    <row r="6" spans="1:17" ht="19.649999999999999" customHeight="1" x14ac:dyDescent="0.25">
      <c r="A6" s="5"/>
      <c r="C6" s="5"/>
      <c r="D6" s="5"/>
      <c r="E6" s="5"/>
      <c r="F6" s="5"/>
      <c r="G6" s="5"/>
      <c r="H6" s="5"/>
      <c r="I6" s="5"/>
      <c r="J6" s="5"/>
      <c r="K6" s="5"/>
      <c r="L6" s="5"/>
      <c r="M6" s="5"/>
      <c r="N6" s="5"/>
      <c r="O6" s="5"/>
    </row>
    <row r="7" spans="1:17" ht="22.8" x14ac:dyDescent="0.25">
      <c r="A7" s="5"/>
      <c r="B7" s="290" t="s">
        <v>207</v>
      </c>
      <c r="C7" s="290"/>
      <c r="D7" s="290"/>
      <c r="E7" s="290"/>
      <c r="F7" s="290"/>
      <c r="G7" s="290"/>
      <c r="H7" s="290"/>
      <c r="I7" s="290"/>
      <c r="J7" s="290"/>
      <c r="K7" s="290"/>
      <c r="L7" s="290"/>
      <c r="M7" s="290"/>
      <c r="N7" s="290"/>
      <c r="O7" s="5"/>
      <c r="P7" s="5"/>
      <c r="Q7" s="5"/>
    </row>
    <row r="8" spans="1:17" x14ac:dyDescent="0.25">
      <c r="A8" s="5"/>
      <c r="B8" s="10"/>
      <c r="C8" s="5"/>
      <c r="D8" s="5"/>
      <c r="E8" s="5"/>
      <c r="F8" s="5"/>
      <c r="G8" s="5"/>
      <c r="H8" s="5"/>
      <c r="I8" s="5"/>
      <c r="J8" s="5"/>
      <c r="K8" s="5"/>
      <c r="L8" s="5"/>
      <c r="M8" s="5"/>
      <c r="N8" s="5"/>
      <c r="O8" s="5"/>
      <c r="P8" s="5"/>
      <c r="Q8" s="5"/>
    </row>
    <row r="9" spans="1:17" ht="49.35" customHeight="1" x14ac:dyDescent="0.25">
      <c r="B9" s="46" t="s">
        <v>76</v>
      </c>
      <c r="C9" s="292" t="s">
        <v>208</v>
      </c>
      <c r="D9" s="292"/>
      <c r="E9" s="292"/>
      <c r="F9" s="292"/>
      <c r="G9" s="292"/>
      <c r="H9" s="292"/>
      <c r="I9" s="292"/>
      <c r="J9" s="292"/>
      <c r="K9" s="292"/>
      <c r="L9" s="292"/>
      <c r="M9" s="292"/>
      <c r="N9" s="292"/>
    </row>
    <row r="10" spans="1:17" x14ac:dyDescent="0.25">
      <c r="B10" s="46" t="s">
        <v>76</v>
      </c>
      <c r="C10" s="292" t="s">
        <v>209</v>
      </c>
      <c r="D10" s="292"/>
      <c r="E10" s="292"/>
      <c r="F10" s="292"/>
      <c r="G10" s="292"/>
      <c r="H10" s="292"/>
      <c r="I10" s="292"/>
      <c r="J10" s="292"/>
      <c r="K10" s="292"/>
      <c r="L10" s="292"/>
      <c r="M10" s="292"/>
      <c r="N10" s="292"/>
    </row>
    <row r="25" spans="2:14" x14ac:dyDescent="0.25">
      <c r="B25" s="46" t="s">
        <v>76</v>
      </c>
      <c r="C25" s="292" t="s">
        <v>210</v>
      </c>
      <c r="D25" s="292"/>
      <c r="E25" s="292"/>
      <c r="F25" s="292"/>
      <c r="G25" s="292"/>
      <c r="H25" s="292"/>
      <c r="I25" s="292"/>
      <c r="J25" s="292"/>
      <c r="K25" s="292"/>
      <c r="L25" s="292"/>
      <c r="M25" s="292"/>
      <c r="N25" s="292"/>
    </row>
    <row r="37" spans="2:14" ht="49.35" customHeight="1" x14ac:dyDescent="0.25">
      <c r="B37" s="46" t="s">
        <v>76</v>
      </c>
      <c r="C37" s="292" t="s">
        <v>211</v>
      </c>
      <c r="D37" s="292"/>
      <c r="E37" s="292"/>
      <c r="F37" s="292"/>
      <c r="G37" s="292"/>
      <c r="H37" s="292"/>
      <c r="I37" s="292"/>
      <c r="J37" s="292"/>
      <c r="K37" s="292"/>
      <c r="L37" s="292"/>
      <c r="M37" s="292"/>
      <c r="N37" s="292"/>
    </row>
    <row r="52" spans="2:14" ht="33.6" customHeight="1" x14ac:dyDescent="0.25">
      <c r="B52" s="46" t="s">
        <v>76</v>
      </c>
      <c r="C52" s="318" t="s">
        <v>212</v>
      </c>
      <c r="D52" s="318"/>
      <c r="E52" s="318"/>
      <c r="F52" s="318"/>
      <c r="G52" s="318"/>
      <c r="H52" s="318"/>
      <c r="I52" s="318"/>
      <c r="J52" s="318"/>
      <c r="K52" s="318"/>
      <c r="L52" s="318"/>
      <c r="M52" s="318"/>
      <c r="N52" s="318"/>
    </row>
    <row r="63" spans="2:14" ht="33.75" customHeight="1" x14ac:dyDescent="0.25">
      <c r="B63" s="46" t="s">
        <v>76</v>
      </c>
      <c r="C63" s="318" t="s">
        <v>213</v>
      </c>
      <c r="D63" s="318"/>
      <c r="E63" s="318"/>
      <c r="F63" s="318"/>
      <c r="G63" s="318"/>
      <c r="H63" s="318"/>
      <c r="I63" s="318"/>
      <c r="J63" s="318"/>
      <c r="K63" s="318"/>
      <c r="L63" s="318"/>
      <c r="M63" s="318"/>
      <c r="N63" s="318"/>
    </row>
  </sheetData>
  <sheetProtection selectLockedCells="1"/>
  <mergeCells count="10">
    <mergeCell ref="C63:N63"/>
    <mergeCell ref="C52:N52"/>
    <mergeCell ref="B7:N7"/>
    <mergeCell ref="C9:N9"/>
    <mergeCell ref="C10:N10"/>
    <mergeCell ref="E3:L3"/>
    <mergeCell ref="E4:L4"/>
    <mergeCell ref="E5:L5"/>
    <mergeCell ref="C25:N25"/>
    <mergeCell ref="C37:N37"/>
  </mergeCells>
  <printOptions horizontalCentered="1"/>
  <pageMargins left="0.31496062992125984" right="0.31496062992125984" top="0.35433070866141736" bottom="0.15748031496062992" header="0.31496062992125984" footer="0.11811023622047245"/>
  <pageSetup paperSize="9" scale="5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6B67A3529C5B4E4D9BF1277406076ACD" ma:contentTypeVersion="15" ma:contentTypeDescription="Створення нового документа." ma:contentTypeScope="" ma:versionID="4ebdfd2de9d4ab3c33e8c00679a1d71f">
  <xsd:schema xmlns:xsd="http://www.w3.org/2001/XMLSchema" xmlns:xs="http://www.w3.org/2001/XMLSchema" xmlns:p="http://schemas.microsoft.com/office/2006/metadata/properties" xmlns:ns2="83d7e5fd-a567-4972-90f7-afbfac2cba0c" xmlns:ns3="40f58db9-e982-419c-a65b-93dc5d2aa5d9" targetNamespace="http://schemas.microsoft.com/office/2006/metadata/properties" ma:root="true" ma:fieldsID="f33c31a3b2f2f5acf582312be04d7877" ns2:_="" ns3:_="">
    <xsd:import namespace="83d7e5fd-a567-4972-90f7-afbfac2cba0c"/>
    <xsd:import namespace="40f58db9-e982-419c-a65b-93dc5d2aa5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_Flow_SignoffStatu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d7e5fd-a567-4972-90f7-afbfac2cba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Теги зображень" ma:readOnly="false" ma:fieldId="{5cf76f15-5ced-4ddc-b409-7134ff3c332f}" ma:taxonomyMulti="true" ma:sspId="5e14692a-1c11-4c78-9b85-d1587a9cb32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_Flow_SignoffStatus" ma:index="21" nillable="true" ma:displayName="Стан погодження" ma:internalName="_x0421__x0442__x0430__x043d__x0020__x043f__x043e__x0433__x043e__x0434__x0436__x0435__x043d__x043d__x044f_">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0f58db9-e982-419c-a65b-93dc5d2aa5d9" elementFormDefault="qualified">
    <xsd:import namespace="http://schemas.microsoft.com/office/2006/documentManagement/types"/>
    <xsd:import namespace="http://schemas.microsoft.com/office/infopath/2007/PartnerControls"/>
    <xsd:element name="SharedWithUsers" ma:index="10"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Відомості про тих, хто має доступ" ma:internalName="SharedWithDetails" ma:readOnly="true">
      <xsd:simpleType>
        <xsd:restriction base="dms:Note">
          <xsd:maxLength value="255"/>
        </xsd:restriction>
      </xsd:simpleType>
    </xsd:element>
    <xsd:element name="TaxCatchAll" ma:index="14" nillable="true" ma:displayName="Taxonomy Catch All Column" ma:hidden="true" ma:list="{f295e1ba-41a5-487c-8acd-75fa0b974462}" ma:internalName="TaxCatchAll" ma:showField="CatchAllData" ma:web="40f58db9-e982-419c-a65b-93dc5d2aa5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3d7e5fd-a567-4972-90f7-afbfac2cba0c">
      <Terms xmlns="http://schemas.microsoft.com/office/infopath/2007/PartnerControls"/>
    </lcf76f155ced4ddcb4097134ff3c332f>
    <TaxCatchAll xmlns="40f58db9-e982-419c-a65b-93dc5d2aa5d9" xsi:nil="true"/>
    <_Flow_SignoffStatus xmlns="83d7e5fd-a567-4972-90f7-afbfac2cba0c" xsi:nil="true"/>
    <SharedWithUsers xmlns="40f58db9-e982-419c-a65b-93dc5d2aa5d9">
      <UserInfo>
        <DisplayName>Gonzalo Acha</DisplayName>
        <AccountId>230</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5AB26C-DFC1-4BCE-ADE7-25E8C1B754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d7e5fd-a567-4972-90f7-afbfac2cba0c"/>
    <ds:schemaRef ds:uri="40f58db9-e982-419c-a65b-93dc5d2aa5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5285A23-4D59-483C-AA7D-701F9686A045}">
  <ds:schemaRefs>
    <ds:schemaRef ds:uri="http://schemas.microsoft.com/office/2006/metadata/properties"/>
    <ds:schemaRef ds:uri="http://schemas.microsoft.com/office/infopath/2007/PartnerControls"/>
    <ds:schemaRef ds:uri="83d7e5fd-a567-4972-90f7-afbfac2cba0c"/>
    <ds:schemaRef ds:uri="40f58db9-e982-419c-a65b-93dc5d2aa5d9"/>
  </ds:schemaRefs>
</ds:datastoreItem>
</file>

<file path=customXml/itemProps3.xml><?xml version="1.0" encoding="utf-8"?>
<ds:datastoreItem xmlns:ds="http://schemas.openxmlformats.org/officeDocument/2006/customXml" ds:itemID="{D6140343-1F9F-46D3-BA41-0CB42764A67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15</vt:i4>
      </vt:variant>
    </vt:vector>
  </HeadingPairs>
  <TitlesOfParts>
    <vt:vector size="22" baseType="lpstr">
      <vt:lpstr>Months</vt:lpstr>
      <vt:lpstr>Текстова частина</vt:lpstr>
      <vt:lpstr>Loan Calculator</vt:lpstr>
      <vt:lpstr>ПОРАДА</vt:lpstr>
      <vt:lpstr>ФІнансовий план</vt:lpstr>
      <vt:lpstr>1 Actual Cash Flows</vt:lpstr>
      <vt:lpstr>Excel Tips</vt:lpstr>
      <vt:lpstr>'Loan Calculator'!ColumnTitle1</vt:lpstr>
      <vt:lpstr>'Loan Calculator'!Full_Print</vt:lpstr>
      <vt:lpstr>'Loan Calculator'!Interest_Rate</vt:lpstr>
      <vt:lpstr>'Loan Calculator'!Loan_Amount</vt:lpstr>
      <vt:lpstr>'Loan Calculator'!Loan_Start</vt:lpstr>
      <vt:lpstr>'Loan Calculator'!Loan_Years</vt:lpstr>
      <vt:lpstr>'Loan Calculator'!Number_of_Payments</vt:lpstr>
      <vt:lpstr>'Loan Calculator'!RowTitleRegion1..E6</vt:lpstr>
      <vt:lpstr>'Loan Calculator'!RowTitleRegion2..E11</vt:lpstr>
      <vt:lpstr>'Loan Calculator'!Total_Cost</vt:lpstr>
      <vt:lpstr>'Loan Calculator'!Total_Interest</vt:lpstr>
      <vt:lpstr>'Loan Calculator'!Заголовки_для_печати</vt:lpstr>
      <vt:lpstr>'1 Actual Cash Flows'!Область_печати</vt:lpstr>
      <vt:lpstr>'Excel Tips'!Область_печати</vt:lpstr>
      <vt:lpstr>ПОРАДА!Область_печати</vt:lpstr>
    </vt:vector>
  </TitlesOfParts>
  <Manager/>
  <Company>Start Up Loans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Stephens</dc:creator>
  <cp:keywords/>
  <dc:description/>
  <cp:lastModifiedBy>Natalia Trofimova</cp:lastModifiedBy>
  <cp:revision/>
  <dcterms:created xsi:type="dcterms:W3CDTF">2013-11-28T09:20:30Z</dcterms:created>
  <dcterms:modified xsi:type="dcterms:W3CDTF">2023-10-05T06:51:54Z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0x0101006B67A3529C5B4E4D9BF1277406076ACD</vt:lpwstr>
  </property>
  <property fmtid="{D5CDD505-2E9C-101B-9397-08002B2CF9AE}" pid="3" name="SharedWithUsers">
    <vt:lpwstr>230;#Gonzalo Acha</vt:lpwstr>
  </property>
  <property fmtid="{D5CDD505-2E9C-101B-9397-08002B2CF9AE}" pid="4" name="MediaServiceImageTags">
    <vt:lpwstr/>
  </property>
</Properties>
</file>